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sof\Downloads\"/>
    </mc:Choice>
  </mc:AlternateContent>
  <bookViews>
    <workbookView xWindow="0" yWindow="0" windowWidth="21570" windowHeight="11805"/>
  </bookViews>
  <sheets>
    <sheet name="복지부" sheetId="1" r:id="rId1"/>
  </sheets>
  <definedNames>
    <definedName name="_xlnm._FilterDatabase" localSheetId="0" hidden="1">복지부!$B$7:$M$122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3" i="1" l="1"/>
  <c r="B89" i="1"/>
  <c r="B88" i="1"/>
  <c r="B87" i="1"/>
  <c r="B86" i="1"/>
  <c r="B85" i="1"/>
  <c r="B84" i="1"/>
  <c r="B83" i="1"/>
  <c r="B82" i="1"/>
  <c r="B81" i="1"/>
  <c r="B79" i="1"/>
  <c r="B78" i="1"/>
  <c r="B77" i="1"/>
  <c r="B76" i="1"/>
  <c r="B74" i="1"/>
  <c r="B73" i="1"/>
  <c r="B72" i="1"/>
  <c r="B71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D38" i="1"/>
  <c r="D52" i="1"/>
  <c r="J31" i="1"/>
  <c r="D31" i="1"/>
  <c r="D59" i="1" l="1"/>
  <c r="B8" i="1"/>
  <c r="J155" i="1"/>
  <c r="J154" i="1"/>
  <c r="J153" i="1"/>
  <c r="J152" i="1"/>
  <c r="J151" i="1"/>
  <c r="J150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3" i="1" l="1"/>
  <c r="J89" i="1"/>
  <c r="J88" i="1"/>
  <c r="J87" i="1"/>
  <c r="J86" i="1"/>
  <c r="J85" i="1"/>
  <c r="J84" i="1"/>
  <c r="J83" i="1"/>
  <c r="J82" i="1"/>
  <c r="J81" i="1"/>
  <c r="J79" i="1"/>
  <c r="J78" i="1"/>
  <c r="J77" i="1"/>
  <c r="J76" i="1"/>
  <c r="J74" i="1"/>
  <c r="J73" i="1"/>
  <c r="J72" i="1"/>
  <c r="J71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7" i="1"/>
  <c r="J36" i="1"/>
  <c r="J35" i="1"/>
  <c r="J34" i="1"/>
  <c r="J33" i="1"/>
  <c r="J32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8" i="1"/>
  <c r="D123" i="1"/>
  <c r="D89" i="1"/>
  <c r="D88" i="1"/>
  <c r="D87" i="1"/>
  <c r="D86" i="1"/>
  <c r="D85" i="1"/>
  <c r="D84" i="1"/>
  <c r="D83" i="1"/>
  <c r="D82" i="1"/>
  <c r="D81" i="1"/>
  <c r="D79" i="1"/>
  <c r="D78" i="1"/>
  <c r="D77" i="1"/>
  <c r="D76" i="1"/>
  <c r="D74" i="1"/>
  <c r="D73" i="1"/>
  <c r="D72" i="1"/>
  <c r="D71" i="1"/>
  <c r="D69" i="1"/>
  <c r="D68" i="1"/>
  <c r="D67" i="1"/>
  <c r="D66" i="1"/>
  <c r="D65" i="1"/>
  <c r="D64" i="1"/>
  <c r="D63" i="1"/>
  <c r="D62" i="1"/>
  <c r="D61" i="1"/>
  <c r="D60" i="1"/>
  <c r="D58" i="1"/>
  <c r="D57" i="1"/>
  <c r="D56" i="1"/>
  <c r="D55" i="1"/>
  <c r="D54" i="1"/>
  <c r="D53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7" i="1"/>
  <c r="D36" i="1"/>
  <c r="D35" i="1"/>
  <c r="D34" i="1"/>
  <c r="D33" i="1"/>
  <c r="D32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8" i="1"/>
  <c r="D10" i="1"/>
  <c r="J9" i="1"/>
  <c r="J148" i="1" l="1"/>
  <c r="J149" i="1"/>
  <c r="B116" i="1" l="1"/>
  <c r="J121" i="1" l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0" i="1"/>
  <c r="J75" i="1"/>
  <c r="J70" i="1"/>
</calcChain>
</file>

<file path=xl/sharedStrings.xml><?xml version="1.0" encoding="utf-8"?>
<sst xmlns="http://schemas.openxmlformats.org/spreadsheetml/2006/main" count="707" uniqueCount="253">
  <si>
    <t>교육 방법</t>
    <phoneticPr fontId="2" type="noConversion"/>
  </si>
  <si>
    <t>교육 날짜</t>
    <phoneticPr fontId="2" type="noConversion"/>
  </si>
  <si>
    <t>교육 과정명</t>
    <phoneticPr fontId="2" type="noConversion"/>
  </si>
  <si>
    <t>온라인</t>
    <phoneticPr fontId="2" type="noConversion"/>
  </si>
  <si>
    <t>전직능</t>
    <phoneticPr fontId="2" type="noConversion"/>
  </si>
  <si>
    <t>신규</t>
    <phoneticPr fontId="2" type="noConversion"/>
  </si>
  <si>
    <t>교육시작</t>
    <phoneticPr fontId="2" type="noConversion"/>
  </si>
  <si>
    <t>교육종료</t>
    <phoneticPr fontId="2" type="noConversion"/>
  </si>
  <si>
    <t>CRC</t>
    <phoneticPr fontId="2" type="noConversion"/>
  </si>
  <si>
    <t>CRA</t>
    <phoneticPr fontId="2" type="noConversion"/>
  </si>
  <si>
    <t>신규/심화/보수</t>
    <phoneticPr fontId="2" type="noConversion"/>
  </si>
  <si>
    <t>심화</t>
    <phoneticPr fontId="2" type="noConversion"/>
  </si>
  <si>
    <t>보수</t>
    <phoneticPr fontId="2" type="noConversion"/>
  </si>
  <si>
    <t>수강료</t>
    <phoneticPr fontId="2" type="noConversion"/>
  </si>
  <si>
    <t>연번</t>
    <phoneticPr fontId="2" type="noConversion"/>
  </si>
  <si>
    <t>비대면(zoom)</t>
    <phoneticPr fontId="2" type="noConversion"/>
  </si>
  <si>
    <t>대면</t>
    <phoneticPr fontId="2" type="noConversion"/>
  </si>
  <si>
    <t>-</t>
    <phoneticPr fontId="2" type="noConversion"/>
  </si>
  <si>
    <t>교육
시간</t>
    <phoneticPr fontId="2" type="noConversion"/>
  </si>
  <si>
    <t>② 온라인 교육</t>
    <phoneticPr fontId="2" type="noConversion"/>
  </si>
  <si>
    <t>① 집체 교육(대면교육, 실시간 화상)</t>
    <phoneticPr fontId="2" type="noConversion"/>
  </si>
  <si>
    <t>대면</t>
    <phoneticPr fontId="2" type="noConversion"/>
  </si>
  <si>
    <t>-</t>
    <phoneticPr fontId="2" type="noConversion"/>
  </si>
  <si>
    <t>-</t>
    <phoneticPr fontId="2" type="noConversion"/>
  </si>
  <si>
    <t>비대면(zoom)</t>
    <phoneticPr fontId="2" type="noConversion"/>
  </si>
  <si>
    <t>-</t>
    <phoneticPr fontId="2" type="noConversion"/>
  </si>
  <si>
    <t>-</t>
    <phoneticPr fontId="2" type="noConversion"/>
  </si>
  <si>
    <t>대면</t>
    <phoneticPr fontId="2" type="noConversion"/>
  </si>
  <si>
    <t>대면</t>
    <phoneticPr fontId="2" type="noConversion"/>
  </si>
  <si>
    <t>대면</t>
    <phoneticPr fontId="2" type="noConversion"/>
  </si>
  <si>
    <t>-</t>
    <phoneticPr fontId="2" type="noConversion"/>
  </si>
  <si>
    <t>-</t>
    <phoneticPr fontId="2" type="noConversion"/>
  </si>
  <si>
    <t>대면</t>
    <phoneticPr fontId="2" type="noConversion"/>
  </si>
  <si>
    <t>-</t>
    <phoneticPr fontId="2" type="noConversion"/>
  </si>
  <si>
    <t>대면</t>
    <phoneticPr fontId="2" type="noConversion"/>
  </si>
  <si>
    <t>대면</t>
    <phoneticPr fontId="2" type="noConversion"/>
  </si>
  <si>
    <t>전직능</t>
    <phoneticPr fontId="2" type="noConversion"/>
  </si>
  <si>
    <t>보수</t>
    <phoneticPr fontId="2" type="noConversion"/>
  </si>
  <si>
    <t>전직능</t>
    <phoneticPr fontId="2" type="noConversion"/>
  </si>
  <si>
    <t>비대면(zoom)</t>
    <phoneticPr fontId="2" type="noConversion"/>
  </si>
  <si>
    <t>신규</t>
    <phoneticPr fontId="2" type="noConversion"/>
  </si>
  <si>
    <t>전직능</t>
    <phoneticPr fontId="2" type="noConversion"/>
  </si>
  <si>
    <t>보수</t>
    <phoneticPr fontId="2" type="noConversion"/>
  </si>
  <si>
    <t>대면</t>
    <phoneticPr fontId="2" type="noConversion"/>
  </si>
  <si>
    <t>-</t>
    <phoneticPr fontId="2" type="noConversion"/>
  </si>
  <si>
    <t>비대면(zoom)</t>
    <phoneticPr fontId="2" type="noConversion"/>
  </si>
  <si>
    <t>대면</t>
    <phoneticPr fontId="2" type="noConversion"/>
  </si>
  <si>
    <t>-</t>
    <phoneticPr fontId="2" type="noConversion"/>
  </si>
  <si>
    <t>대면</t>
    <phoneticPr fontId="2" type="noConversion"/>
  </si>
  <si>
    <t>대면</t>
    <phoneticPr fontId="2" type="noConversion"/>
  </si>
  <si>
    <t>-</t>
    <phoneticPr fontId="2" type="noConversion"/>
  </si>
  <si>
    <t>비대면(zoom)</t>
    <phoneticPr fontId="2" type="noConversion"/>
  </si>
  <si>
    <t>CRC</t>
    <phoneticPr fontId="2" type="noConversion"/>
  </si>
  <si>
    <t>심화</t>
    <phoneticPr fontId="2" type="noConversion"/>
  </si>
  <si>
    <t>비대면(zoom)</t>
    <phoneticPr fontId="2" type="noConversion"/>
  </si>
  <si>
    <t>-</t>
    <phoneticPr fontId="2" type="noConversion"/>
  </si>
  <si>
    <t>대면</t>
    <phoneticPr fontId="2" type="noConversion"/>
  </si>
  <si>
    <t>전직능</t>
    <phoneticPr fontId="2" type="noConversion"/>
  </si>
  <si>
    <t>보수</t>
    <phoneticPr fontId="2" type="noConversion"/>
  </si>
  <si>
    <t>-</t>
    <phoneticPr fontId="2" type="noConversion"/>
  </si>
  <si>
    <t>-</t>
    <phoneticPr fontId="2" type="noConversion"/>
  </si>
  <si>
    <t>섭외 완료</t>
    <phoneticPr fontId="2" type="noConversion"/>
  </si>
  <si>
    <t>비대면(zoom)</t>
  </si>
  <si>
    <t xml:space="preserve">   ※ 신청 선착순 마감, 모집 현황에 따라 조기 마감</t>
    <phoneticPr fontId="2" type="noConversion"/>
  </si>
  <si>
    <t>이론/실습</t>
    <phoneticPr fontId="2" type="noConversion"/>
  </si>
  <si>
    <t xml:space="preserve">이론 </t>
    <phoneticPr fontId="2" type="noConversion"/>
  </si>
  <si>
    <t>종자자 교육 인정</t>
    <phoneticPr fontId="2" type="noConversion"/>
  </si>
  <si>
    <t>직능</t>
    <phoneticPr fontId="2" type="noConversion"/>
  </si>
  <si>
    <t>단계</t>
    <phoneticPr fontId="2" type="noConversion"/>
  </si>
  <si>
    <t xml:space="preserve">   ※ 온라인 수강 기간은 결제일로부터 30일으로, 연장은 불가합니다.</t>
    <phoneticPr fontId="2" type="noConversion"/>
  </si>
  <si>
    <t>신규</t>
    <phoneticPr fontId="2" type="noConversion"/>
  </si>
  <si>
    <t>신규/심화</t>
    <phoneticPr fontId="2" type="noConversion"/>
  </si>
  <si>
    <t/>
  </si>
  <si>
    <t>심화</t>
    <phoneticPr fontId="2" type="noConversion"/>
  </si>
  <si>
    <t>대면</t>
    <phoneticPr fontId="2" type="noConversion"/>
  </si>
  <si>
    <t>심화</t>
    <phoneticPr fontId="2" type="noConversion"/>
  </si>
  <si>
    <t>CRC</t>
    <phoneticPr fontId="2" type="noConversion"/>
  </si>
  <si>
    <t>보수</t>
    <phoneticPr fontId="2" type="noConversion"/>
  </si>
  <si>
    <t>CRA</t>
    <phoneticPr fontId="2" type="noConversion"/>
  </si>
  <si>
    <t>대면</t>
    <phoneticPr fontId="2" type="noConversion"/>
  </si>
  <si>
    <t>QA</t>
    <phoneticPr fontId="2" type="noConversion"/>
  </si>
  <si>
    <t>신규/심화</t>
    <phoneticPr fontId="2" type="noConversion"/>
  </si>
  <si>
    <t>신규/심화/보수</t>
    <phoneticPr fontId="2" type="noConversion"/>
  </si>
  <si>
    <t>신규</t>
    <phoneticPr fontId="2" type="noConversion"/>
  </si>
  <si>
    <t>CRA</t>
    <phoneticPr fontId="2" type="noConversion"/>
  </si>
  <si>
    <t>신규</t>
    <phoneticPr fontId="2" type="noConversion"/>
  </si>
  <si>
    <t>심화</t>
    <phoneticPr fontId="2" type="noConversion"/>
  </si>
  <si>
    <t>CRC</t>
    <phoneticPr fontId="2" type="noConversion"/>
  </si>
  <si>
    <t>CRA</t>
    <phoneticPr fontId="2" type="noConversion"/>
  </si>
  <si>
    <t>CRA</t>
    <phoneticPr fontId="2" type="noConversion"/>
  </si>
  <si>
    <t>심화</t>
    <phoneticPr fontId="2" type="noConversion"/>
  </si>
  <si>
    <t>보수</t>
    <phoneticPr fontId="2" type="noConversion"/>
  </si>
  <si>
    <t>QA</t>
    <phoneticPr fontId="2" type="noConversion"/>
  </si>
  <si>
    <t>CRC</t>
    <phoneticPr fontId="2" type="noConversion"/>
  </si>
  <si>
    <t>신규</t>
    <phoneticPr fontId="2" type="noConversion"/>
  </si>
  <si>
    <t>QA</t>
    <phoneticPr fontId="2" type="noConversion"/>
  </si>
  <si>
    <t>대면</t>
    <phoneticPr fontId="2" type="noConversion"/>
  </si>
  <si>
    <t>보수</t>
    <phoneticPr fontId="2" type="noConversion"/>
  </si>
  <si>
    <t>CRC</t>
    <phoneticPr fontId="2" type="noConversion"/>
  </si>
  <si>
    <t>보수</t>
    <phoneticPr fontId="2" type="noConversion"/>
  </si>
  <si>
    <t>CRC·CRA</t>
    <phoneticPr fontId="2" type="noConversion"/>
  </si>
  <si>
    <t>신규</t>
    <phoneticPr fontId="2" type="noConversion"/>
  </si>
  <si>
    <t>-</t>
    <phoneticPr fontId="2" type="noConversion"/>
  </si>
  <si>
    <t>-</t>
    <phoneticPr fontId="2" type="noConversion"/>
  </si>
  <si>
    <t>IRB위원
(의사,의사외)</t>
    <phoneticPr fontId="2" type="noConversion"/>
  </si>
  <si>
    <t>2026년 임상교육원 교육연간일정 안내</t>
    <phoneticPr fontId="2" type="noConversion"/>
  </si>
  <si>
    <t>이론</t>
    <phoneticPr fontId="2" type="noConversion"/>
  </si>
  <si>
    <t>-</t>
    <phoneticPr fontId="2" type="noConversion"/>
  </si>
  <si>
    <t>-</t>
    <phoneticPr fontId="2" type="noConversion"/>
  </si>
  <si>
    <t>대면</t>
    <phoneticPr fontId="2" type="noConversion"/>
  </si>
  <si>
    <t>-</t>
    <phoneticPr fontId="2" type="noConversion"/>
  </si>
  <si>
    <t>대면</t>
    <phoneticPr fontId="2" type="noConversion"/>
  </si>
  <si>
    <t>-</t>
    <phoneticPr fontId="2" type="noConversion"/>
  </si>
  <si>
    <t>대면</t>
    <phoneticPr fontId="2" type="noConversion"/>
  </si>
  <si>
    <t>대면</t>
    <phoneticPr fontId="2" type="noConversion"/>
  </si>
  <si>
    <t>전직능</t>
    <phoneticPr fontId="2" type="noConversion"/>
  </si>
  <si>
    <t>신규/심화/보수</t>
    <phoneticPr fontId="2" type="noConversion"/>
  </si>
  <si>
    <t>실습</t>
    <phoneticPr fontId="2" type="noConversion"/>
  </si>
  <si>
    <t>대면</t>
    <phoneticPr fontId="2" type="noConversion"/>
  </si>
  <si>
    <t>대면</t>
    <phoneticPr fontId="2" type="noConversion"/>
  </si>
  <si>
    <t>비대면(zoom)</t>
    <phoneticPr fontId="2" type="noConversion"/>
  </si>
  <si>
    <t>전직능</t>
    <phoneticPr fontId="2" type="noConversion"/>
  </si>
  <si>
    <t>대면</t>
    <phoneticPr fontId="2" type="noConversion"/>
  </si>
  <si>
    <t>대면</t>
    <phoneticPr fontId="2" type="noConversion"/>
  </si>
  <si>
    <t>대면</t>
    <phoneticPr fontId="2" type="noConversion"/>
  </si>
  <si>
    <t>대면</t>
    <phoneticPr fontId="2" type="noConversion"/>
  </si>
  <si>
    <t>[온라인] 2026년 대상자 동의가 데이터 품질관리에 미치는 영향</t>
    <phoneticPr fontId="2" type="noConversion"/>
  </si>
  <si>
    <t>[온라인] 2026년 초기임상 연구계획서 심의이슈</t>
    <phoneticPr fontId="2" type="noConversion"/>
  </si>
  <si>
    <t>종사자 교육 인정</t>
    <phoneticPr fontId="2" type="noConversion"/>
  </si>
  <si>
    <t>8/19(수) ~ 8/21(금)</t>
  </si>
  <si>
    <t>9/17(목) ~ 9/18(금)</t>
  </si>
  <si>
    <t>11/5(목)</t>
  </si>
  <si>
    <t>11/25(수)</t>
  </si>
  <si>
    <t>교육 가능 날짜</t>
    <phoneticPr fontId="2" type="noConversion"/>
  </si>
  <si>
    <t>1/2(금) ~ 12/31(목)</t>
  </si>
  <si>
    <t>3/3(화) ~ 12/31(목)</t>
  </si>
  <si>
    <t>교육
시간</t>
    <phoneticPr fontId="2" type="noConversion"/>
  </si>
  <si>
    <t>실습</t>
    <phoneticPr fontId="2" type="noConversion"/>
  </si>
  <si>
    <t>실습</t>
    <phoneticPr fontId="2" type="noConversion"/>
  </si>
  <si>
    <t>이론</t>
    <phoneticPr fontId="2" type="noConversion"/>
  </si>
  <si>
    <t>실습</t>
    <phoneticPr fontId="2" type="noConversion"/>
  </si>
  <si>
    <t>이론</t>
    <phoneticPr fontId="2" type="noConversion"/>
  </si>
  <si>
    <t>대면 (대구)</t>
    <phoneticPr fontId="2" type="noConversion"/>
  </si>
  <si>
    <t>[질환별 최신동향 시리즈] 2026년 혈액암 임상시험의 최신 동향_보수</t>
  </si>
  <si>
    <t>제1회 임상시험 모니터요원(CRA) 심화 과정</t>
  </si>
  <si>
    <t>제1회 임상시험 코디네이터(CRC) 보수 B 과정</t>
  </si>
  <si>
    <t>제1회 임상시험 실시기관 품질보증 담당자(QA) 신규자/심화 과정</t>
  </si>
  <si>
    <t>DM 신규재직자 기초 역량 강화 시리즈 1-1: 증례기록서(CRF)의 이해와 개발</t>
  </si>
  <si>
    <t>효율적인 임상 운영을 위한 cubeIWRS 프로세스 이해 및 시스템 실습 과정 (Basic)</t>
  </si>
  <si>
    <t>임상설계부터 신의료기술평가까지, 혁신의료기기 임상 실무</t>
  </si>
  <si>
    <t>제1회 DM 신규재직자 기초 역량 강화 시리즈 1-2: 전자 증례기록서(e-CRF)의 설계와 개발</t>
  </si>
  <si>
    <t>DM 신규재직자 기초 역량 강화 시리즈 2: 데이터 검증(Data Validation)의 이해와 DVS 개발</t>
  </si>
  <si>
    <t>제1회 임상시험 실시기관 품질보증 담당자(QA) 보수 과정</t>
  </si>
  <si>
    <t>제2회 임상시험 코디네이터(CRC) 신규자 B 과정</t>
  </si>
  <si>
    <t>DM 신규재직자 기초 역량 강화 시리즈 3: 의학적 코딩(Medical Coding)의 이해와 실습</t>
  </si>
  <si>
    <t>DM 신규재직자 기초 역량 강화 시리즈 4: 중대한 이상사례 조정(SAE Reconciliation)의 이해와 실습</t>
  </si>
  <si>
    <t>제2회 임상시험 모니터요원(CRA) 신규자 B 과정</t>
  </si>
  <si>
    <t>제2회 임상시험 코디네이터(CRC) 심화 B 과정</t>
  </si>
  <si>
    <t>제2회 임상시험 모니터요원(CRA) 심화 과정</t>
  </si>
  <si>
    <t>DM 신규재직자 기초 역량 강화 시리즈 5: 외부 데이터(External Data) 관리의 이해</t>
  </si>
  <si>
    <t>제2회 임상시험 코디네이터(CRC) 보수 B 과정</t>
  </si>
  <si>
    <t>제2회 임상시험 모니터요원(CRA) 보수 과정</t>
  </si>
  <si>
    <t>DM 신규재직자 기초 역량 강화 시리즈 8: Data Cleaning &amp; DB Lock 이해와 실제 적용 사례</t>
  </si>
  <si>
    <t>제1회 국민건강보험공단(NHIS) 빅데이터를 이용한 통계 실습 과정Ⅰ</t>
  </si>
  <si>
    <t>제1회 국민건강보험공단(NHIS) 빅데이터를 이용한 통계 실습 과정Ⅱ</t>
  </si>
  <si>
    <t>제1회 국민건강보험공단(NHIS) 빅데이터를 이용한 통계 실습 과정Ⅲ</t>
  </si>
  <si>
    <t>제2회 임상시험 모니터링(CRA) 신규입문자 실습 기초 과정</t>
  </si>
  <si>
    <t>cubeSAFETY 활용 약물감시 실무 및 글로벌 규제 보고(E2B) 최적화</t>
  </si>
  <si>
    <t>제2회 Medical Writing 기초 실무 과정 Beta: 의약품 임상시험 계획서 작성의 실제 【개편】</t>
  </si>
  <si>
    <t>제3회 임상시험 모니터요원(CRA) 신규자 B 과정</t>
  </si>
  <si>
    <t>제3회 임상시험 코디네이터(CRC) 신규자 B 과정</t>
  </si>
  <si>
    <t>제3회 임상시험 모니터요원(CRA) 심화 과정</t>
  </si>
  <si>
    <t>제3회 임상시험 코디네이터(CRC) 보수 B 과정</t>
  </si>
  <si>
    <t>제3회 임상시험 모니터요원(CRA) 보수 과정</t>
  </si>
  <si>
    <t>제2회 임상시험 실시기관 품질보증 담당자(QA) 신규자/심화 과정</t>
  </si>
  <si>
    <t>제4회 임상시험 코디네이터(CRC) 신규자 B 과정</t>
  </si>
  <si>
    <t>제2회 국민건강보험공단(NHIS) 빅데이터를 이용한 통계 실습 과정Ⅰ</t>
  </si>
  <si>
    <t>제2회 국민건강보험공단(NHIS) 빅데이터를 이용한 통계 실습 과정Ⅱ</t>
  </si>
  <si>
    <t>제2회 국민건강보험공단(NHIS) 빅데이터를 이용한 통계 실습 과정Ⅲ</t>
  </si>
  <si>
    <t>제4회 임상시험 모니터요원(CRA) 신규자 B 과정</t>
  </si>
  <si>
    <t>제2회 임상시험 실시기관 품질보증 담당자(QA) 보수 과정</t>
  </si>
  <si>
    <t>제3회 임상시험 코디네이터(CRC) 심화 B 과정</t>
  </si>
  <si>
    <t>제4회 임상시험 모니터요원(CRA) 심화 과정</t>
  </si>
  <si>
    <t>제4회 임상시험 코디네이터(CRC) 보수 B 과정</t>
  </si>
  <si>
    <t>제4회 임상시험 모니터요원(CRA) 보수 과정</t>
  </si>
  <si>
    <t>제1회 임상시험 코디네이터(CRC) 심화 B 과정</t>
    <phoneticPr fontId="2" type="noConversion"/>
  </si>
  <si>
    <t xml:space="preserve">   ※ 신청 페이지는 교육일 약 30일 전부터 오픈됩니다.</t>
    <phoneticPr fontId="2" type="noConversion"/>
  </si>
  <si>
    <t xml:space="preserve">제1회 임상시험 모니터요원(CRA) 신규자 B 과정 </t>
    <phoneticPr fontId="2" type="noConversion"/>
  </si>
  <si>
    <t>제1회 임상시험 코디네이터(CRC) 신규자 B 과정</t>
    <phoneticPr fontId="2" type="noConversion"/>
  </si>
  <si>
    <t>제1회 임상시험 모니터요원(CRA) 보수 과정</t>
    <phoneticPr fontId="2" type="noConversion"/>
  </si>
  <si>
    <t>[질환별 최신동향 시리즈] 혈액암 임상시험의 최신 동향_보수</t>
    <phoneticPr fontId="2" type="noConversion"/>
  </si>
  <si>
    <t>[질환별 최신동향 시리즈] 당뇨병 임상시험의 최신 동향_보수</t>
    <phoneticPr fontId="2" type="noConversion"/>
  </si>
  <si>
    <t>임상시험 Service Provider 선정과 관리 (CRO 중심)</t>
    <phoneticPr fontId="2" type="noConversion"/>
  </si>
  <si>
    <t>임상시험 코디네이터(CRC) 신규자 A</t>
    <phoneticPr fontId="2" type="noConversion"/>
  </si>
  <si>
    <t>임상시험 모니터요원(CRA) 신규자 A</t>
    <phoneticPr fontId="2" type="noConversion"/>
  </si>
  <si>
    <t xml:space="preserve">의약품 임상시험 관리기준(GCP) 신규자/심화 </t>
    <phoneticPr fontId="2" type="noConversion"/>
  </si>
  <si>
    <t xml:space="preserve">의약품 임상시험 관리기준(GCP) 보수 </t>
    <phoneticPr fontId="2" type="noConversion"/>
  </si>
  <si>
    <t>임상시험 코디네이터(CRC) 심화</t>
    <phoneticPr fontId="2" type="noConversion"/>
  </si>
  <si>
    <t>임상시험 코디네이터(CRC) 보수</t>
    <phoneticPr fontId="2" type="noConversion"/>
  </si>
  <si>
    <t>임상약리학</t>
    <phoneticPr fontId="2" type="noConversion"/>
  </si>
  <si>
    <t>임상약동력학</t>
    <phoneticPr fontId="2" type="noConversion"/>
  </si>
  <si>
    <t>임상시험 CRC·CRA 신규 공통 패키지</t>
    <phoneticPr fontId="2" type="noConversion"/>
  </si>
  <si>
    <t>임상시험 데이터 관리(Data Management) 개요와 DM 업무의 이해</t>
    <phoneticPr fontId="2" type="noConversion"/>
  </si>
  <si>
    <t>RWD/RWE 활용 방안-최신 사례 중심</t>
    <phoneticPr fontId="2" type="noConversion"/>
  </si>
  <si>
    <t>국내외 의약학정보 데이터베이스 소개 및 활용</t>
    <phoneticPr fontId="2" type="noConversion"/>
  </si>
  <si>
    <t>임상시험에서의 보건의료 빅데이터 소개 및 활용 방법</t>
    <phoneticPr fontId="2" type="noConversion"/>
  </si>
  <si>
    <t>임상시험 연구 행정의 이해: 연구비 및 계약 진행 시 고려사항</t>
    <phoneticPr fontId="2" type="noConversion"/>
  </si>
  <si>
    <t>연구자 주도 임상시험(IIT)의 수행 전략과 주요 고려사항</t>
    <phoneticPr fontId="2" type="noConversion"/>
  </si>
  <si>
    <t>임상시험 전주기 운영 전략과 핵심 실무 노하우</t>
    <phoneticPr fontId="2" type="noConversion"/>
  </si>
  <si>
    <t>의약품 전 주기의 안전성 관리</t>
    <phoneticPr fontId="2" type="noConversion"/>
  </si>
  <si>
    <t>임상시험 기초통계 이론</t>
    <phoneticPr fontId="2" type="noConversion"/>
  </si>
  <si>
    <t>의료빅데이터와 데이터 심의의 이해</t>
    <phoneticPr fontId="2" type="noConversion"/>
  </si>
  <si>
    <t>대상자 동의가 데이터 품질관리에 미치는 영향</t>
    <phoneticPr fontId="2" type="noConversion"/>
  </si>
  <si>
    <t>초기임상 연구계획서 심의이슈</t>
    <phoneticPr fontId="2" type="noConversion"/>
  </si>
  <si>
    <t>폐암 임상시험 최신 동향</t>
    <phoneticPr fontId="2" type="noConversion"/>
  </si>
  <si>
    <t>알츠하이머 임상시험의 최신 동향</t>
    <phoneticPr fontId="2" type="noConversion"/>
  </si>
  <si>
    <t>간세포암 임상시험의 최신 동향</t>
    <phoneticPr fontId="2" type="noConversion"/>
  </si>
  <si>
    <t>심혈관 질환 임상시험 최신 동향</t>
    <phoneticPr fontId="2" type="noConversion"/>
  </si>
  <si>
    <t>제1회 심사위원회(IRB) 위원(의사 및 그밖의 위원) 신규/심화/보수 과정</t>
    <phoneticPr fontId="2" type="noConversion"/>
  </si>
  <si>
    <r>
      <t xml:space="preserve">질환 중심 인과추론 통계 시리즈 1: 심혈관 및 대사질환 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</si>
  <si>
    <r>
      <t>Medical Writing 기초 실무 과정 Alpah: 의약품 임상시험 계획 및 설계 이해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</si>
  <si>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>제1회 임상시험 데이터 매니지먼트(DM) 신규입문자 실습 기초 과정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</si>
  <si>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>약물감시(PV) 기초: 약물감시(PV) 개요 및 안전성 정보 관리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</si>
  <si>
    <r>
      <t>Medical Writing 기초 실무 과정 Beta: 의약품 임상시험 계획서 작성의 기초</t>
    </r>
    <r>
      <rPr>
        <b/>
        <sz val="10"/>
        <color rgb="FFFF0000"/>
        <rFont val="굴림체"/>
        <family val="3"/>
        <charset val="129"/>
      </rPr>
      <t xml:space="preserve"> 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</si>
  <si>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 xml:space="preserve">임상시험 프로젝트 매니지먼트 핵심 실무 (SPONSOR 중심) 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</si>
  <si>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 xml:space="preserve">임상시험 표본설계 기초1: 임상시험의 유효성 평가변수 선정과 표본크기 산출 개요 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</si>
  <si>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 xml:space="preserve">임상시험 표본설계 기초2: 집단 간 평균 및 비율 비교를 위한 표본크기 산출 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</si>
  <si>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>임상시험 표본설계 및 심풀사이즈 산출 심화 시리즈1: 진단력 비교를 위한 표본크기 산출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</si>
  <si>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>임상시험 표본설계 및 심풀사이즈 산출 심화 시리즈2: 상관성, 재현성, 생존자료 연구를 위한 표본크기 산출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</si>
  <si>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 xml:space="preserve">제2회 DM 신규재직자 기초 역량 강화 시리즈 1-2: 전자 증례기록서(e-CRF)의 설계와 개발 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</si>
  <si>
    <r>
      <t>임상시험 표본설계 및 샘플사이즈 산출 심화 시리즈 3: 비열등성 임상시험 샘플사이즈 산출</t>
    </r>
    <r>
      <rPr>
        <sz val="9"/>
        <color rgb="FF0070C0"/>
        <rFont val="굴림체"/>
        <family val="3"/>
        <charset val="129"/>
      </rPr>
      <t xml:space="preserve"> 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</si>
  <si>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 xml:space="preserve">임상시험 표본설계 및 샘플사이즈 산출 심화 시리즈 4: 임상시험 샘플사이즈 조정 및 집단축차설계 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</si>
  <si>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>DM 신규재직자 기초 역량 강화 시리즈 6: 임상시험계획서 위반(Protocol Deviation)의 이해와 PDL 개발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</si>
  <si>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 xml:space="preserve">질환 중심 인과추론 통계 시리즈 2: 신경 및 정신질환 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</si>
  <si>
    <r>
      <t xml:space="preserve">제1회 Medical Writing 기초 실무 과정 Beta: 의약품 임상시험 계획서 작성의 실제 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</si>
  <si>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 xml:space="preserve">DM 신규재직자 기초 역량 강화 시리즈 7: 임상시험 데이터 관리 및 CDISC 표준 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</si>
  <si>
    <r>
      <t xml:space="preserve">Medical Writing 심화 실무 과정 Part 1: 임상시험 설계·ICF·CTD 작성의 이해 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</si>
  <si>
    <r>
      <t>Medical Writing 심화 실무 과정 Part 2: 통계 기반 CSR 작성 및 AI 활용 문헌 검색</t>
    </r>
    <r>
      <rPr>
        <sz val="9"/>
        <color rgb="FF0070C0"/>
        <rFont val="굴림체"/>
        <family val="3"/>
        <charset val="129"/>
      </rPr>
      <t xml:space="preserve"> 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</si>
  <si>
    <r>
      <t>스마트 사이트 운영의 첫걸음: CRC를 위한 CRScube Solution 이해 및 실습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</si>
  <si>
    <r>
      <t xml:space="preserve">질환 중심 인과추론 통계 시리즈 3: 암 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</si>
  <si>
    <r>
      <t xml:space="preserve">질환 중심 인과추론 통계 시리즈 4: 호흡기 및 소화기 질환 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</si>
  <si>
    <r>
      <t>제2회 임상시험 데이터 매니지먼트(DM) 신규입문자 실습 기초 과정</t>
    </r>
    <r>
      <rPr>
        <b/>
        <sz val="10"/>
        <rFont val="굴림체"/>
        <family val="3"/>
        <charset val="129"/>
      </rPr>
      <t xml:space="preserve"> 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</si>
  <si>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 xml:space="preserve">제2회 Medical Writing 기초 실무 과정 Beta: 의약품 임상시험 계획서 작성의 실제 </t>
    </r>
    <r>
      <rPr>
        <b/>
        <sz val="9"/>
        <color rgb="FF0070C0"/>
        <rFont val="굴림체"/>
        <family val="3"/>
        <charset val="129"/>
      </rPr>
      <t>【개편】</t>
    </r>
    <phoneticPr fontId="2" type="noConversion"/>
  </si>
  <si>
    <r>
      <t>[질환별 최신동향 시리즈] 위암 임상시험의 최신 동향_보수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</si>
  <si>
    <r>
      <t>RWD/RWE  활용 연구 동향과 규제 적용 사례</t>
    </r>
    <r>
      <rPr>
        <b/>
        <sz val="10"/>
        <color rgb="FF0070C0"/>
        <rFont val="굴림체"/>
        <family val="3"/>
        <charset val="129"/>
      </rPr>
      <t>【신규】</t>
    </r>
    <phoneticPr fontId="2" type="noConversion"/>
  </si>
  <si>
    <r>
      <t xml:space="preserve">Monitoring을 위한 CRScube Solution 이해 및 시스템 실습 과정 (활용 포인트) 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</si>
  <si>
    <r>
      <t>[질환별 최신동향 시리즈] 파킨슨병 임상시험의 최신 동향_보수</t>
    </r>
    <r>
      <rPr>
        <b/>
        <sz val="10"/>
        <color rgb="FF0070C0"/>
        <rFont val="굴림체"/>
        <family val="3"/>
        <charset val="129"/>
      </rPr>
      <t>【신규】</t>
    </r>
    <phoneticPr fontId="2" type="noConversion"/>
  </si>
  <si>
    <t>전직능</t>
  </si>
  <si>
    <t>보수</t>
  </si>
  <si>
    <r>
      <t>디지털 임상시험의 완성: CRScube Solution을 활용한 통합 운영 및 관리 실무 (관리 포인트)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</si>
  <si>
    <r>
      <t>ICH-GCP E6(R3) 개정 대응: QA 관점의 임상시험 품질 전략과 실무 적용</t>
    </r>
    <r>
      <rPr>
        <b/>
        <sz val="10"/>
        <color rgb="FF0070C0"/>
        <rFont val="굴림체"/>
        <family val="3"/>
        <charset val="129"/>
      </rPr>
      <t>【신규】</t>
    </r>
    <phoneticPr fontId="2" type="noConversion"/>
  </si>
  <si>
    <t>신규/심화/보수</t>
  </si>
  <si>
    <r>
      <t>ICH-GCP E6(R3) 기반 임상시험 설계 및 운영전략</t>
    </r>
    <r>
      <rPr>
        <b/>
        <sz val="10"/>
        <color rgb="FFFF0000"/>
        <rFont val="굴림체"/>
        <family val="3"/>
        <charset val="129"/>
      </rPr>
      <t xml:space="preserve"> </t>
    </r>
    <r>
      <rPr>
        <b/>
        <sz val="9"/>
        <color rgb="FF0070C0"/>
        <rFont val="굴림체"/>
        <family val="3"/>
        <charset val="129"/>
      </rPr>
      <t>【신규】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</si>
</sst>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m&quot;월&quot;\ dd&quot;일&quot;"/>
    <numFmt numFmtId="177" formatCode="m&quot;월&quot;\ d&quot;일&quot;\(aaa\)"/>
    <numFmt numFmtId="178" formatCode="m\/d\(aaa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theme="1"/>
      <name val="굴림체"/>
      <family val="3"/>
      <charset val="129"/>
    </font>
    <font>
      <sz val="10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color rgb="FFFF0000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color rgb="FF0070C0"/>
      <name val="굴림체"/>
      <family val="3"/>
      <charset val="129"/>
    </font>
    <font>
      <sz val="9"/>
      <color rgb="FF0070C0"/>
      <name val="굴림체"/>
      <family val="3"/>
      <charset val="129"/>
    </font>
    <font>
      <b/>
      <sz val="10"/>
      <color rgb="FF0070C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 vertical="center" indent="1"/>
    </xf>
    <xf numFmtId="0" fontId="6" fillId="0" borderId="0" xfId="0" applyFont="1" applyAlignment="1">
      <alignment horizontal="left" vertical="center" indent="1"/>
    </xf>
    <xf numFmtId="41" fontId="6" fillId="0" borderId="0" xfId="1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1"/>
    </xf>
    <xf numFmtId="41" fontId="7" fillId="0" borderId="0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indent="1"/>
    </xf>
    <xf numFmtId="41" fontId="11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left" vertical="center" wrapText="1" indent="1"/>
    </xf>
    <xf numFmtId="41" fontId="11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41" fontId="7" fillId="0" borderId="1" xfId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1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4" fontId="14" fillId="0" borderId="0" xfId="1" applyNumberFormat="1" applyFont="1" applyBorder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0" fontId="11" fillId="0" borderId="3" xfId="0" applyFont="1" applyBorder="1">
      <alignment vertical="center"/>
    </xf>
    <xf numFmtId="0" fontId="17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41" fontId="11" fillId="4" borderId="1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left" vertical="center" indent="1"/>
    </xf>
    <xf numFmtId="0" fontId="11" fillId="4" borderId="1" xfId="0" applyNumberFormat="1" applyFont="1" applyFill="1" applyBorder="1" applyAlignment="1">
      <alignment horizontal="left" vertical="center" indent="1"/>
    </xf>
    <xf numFmtId="0" fontId="10" fillId="0" borderId="2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178" fontId="5" fillId="2" borderId="4" xfId="0" applyNumberFormat="1" applyFont="1" applyFill="1" applyBorder="1" applyAlignment="1">
      <alignment horizontal="center" vertical="center"/>
    </xf>
    <xf numFmtId="178" fontId="5" fillId="2" borderId="5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7" fillId="0" borderId="0" xfId="0" applyNumberFormat="1" applyFont="1" applyAlignment="1">
      <alignment horizontal="right" vertical="center" inden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ECFD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B1:M163"/>
  <sheetViews>
    <sheetView showGridLines="0" tabSelected="1" zoomScaleNormal="100" workbookViewId="0">
      <selection activeCell="C13" sqref="C13"/>
    </sheetView>
  </sheetViews>
  <sheetFormatPr defaultRowHeight="20.100000000000001" customHeight="1"/>
  <cols>
    <col min="1" max="1" width="5.75" style="1" customWidth="1"/>
    <col min="2" max="2" width="6.5" style="3" customWidth="1"/>
    <col min="3" max="3" width="106.375" style="3" bestFit="1" customWidth="1"/>
    <col min="4" max="4" width="21" style="3" bestFit="1" customWidth="1"/>
    <col min="5" max="5" width="6" style="3" bestFit="1" customWidth="1"/>
    <col min="6" max="6" width="17.625" style="3" customWidth="1"/>
    <col min="7" max="7" width="16.625" style="3" customWidth="1"/>
    <col min="8" max="8" width="16" style="3" customWidth="1"/>
    <col min="9" max="9" width="14.5" style="3" customWidth="1"/>
    <col min="10" max="10" width="11.5" style="3" customWidth="1"/>
    <col min="11" max="11" width="12.25" style="26" hidden="1" customWidth="1"/>
    <col min="12" max="12" width="13.375" style="26" hidden="1" customWidth="1"/>
    <col min="13" max="13" width="9" style="26" hidden="1" customWidth="1"/>
    <col min="14" max="14" width="9" style="1" customWidth="1"/>
    <col min="15" max="16384" width="9" style="1"/>
  </cols>
  <sheetData>
    <row r="1" spans="2:13" ht="16.5"/>
    <row r="2" spans="2:13" ht="30" customHeight="1" thickBot="1">
      <c r="B2" s="47" t="s">
        <v>105</v>
      </c>
      <c r="C2" s="47"/>
      <c r="D2" s="47"/>
      <c r="E2" s="47"/>
      <c r="F2" s="47"/>
      <c r="G2" s="47"/>
      <c r="H2" s="47"/>
      <c r="I2" s="47"/>
      <c r="J2" s="47"/>
    </row>
    <row r="3" spans="2:13" ht="13.5" customHeight="1" thickTop="1">
      <c r="B3" s="36" t="s">
        <v>72</v>
      </c>
      <c r="C3" s="36"/>
      <c r="D3" s="5"/>
      <c r="E3" s="5"/>
      <c r="F3" s="5"/>
      <c r="G3" s="5"/>
      <c r="H3" s="5"/>
      <c r="I3" s="5"/>
      <c r="J3" s="5"/>
    </row>
    <row r="4" spans="2:13" ht="23.25" customHeight="1">
      <c r="B4" s="12"/>
      <c r="C4" s="12"/>
      <c r="J4" s="59">
        <v>46113</v>
      </c>
    </row>
    <row r="5" spans="2:13" ht="30" customHeight="1">
      <c r="B5" s="11" t="s">
        <v>20</v>
      </c>
      <c r="C5" s="11"/>
      <c r="J5" s="8"/>
    </row>
    <row r="6" spans="2:13" ht="21.75" customHeight="1">
      <c r="B6" s="48" t="s">
        <v>14</v>
      </c>
      <c r="C6" s="48" t="s">
        <v>2</v>
      </c>
      <c r="D6" s="52" t="s">
        <v>1</v>
      </c>
      <c r="E6" s="54" t="s">
        <v>18</v>
      </c>
      <c r="F6" s="48" t="s">
        <v>64</v>
      </c>
      <c r="G6" s="48" t="s">
        <v>0</v>
      </c>
      <c r="H6" s="50" t="s">
        <v>128</v>
      </c>
      <c r="I6" s="51"/>
      <c r="J6" s="48" t="s">
        <v>13</v>
      </c>
    </row>
    <row r="7" spans="2:13" s="2" customFormat="1" ht="23.25" customHeight="1">
      <c r="B7" s="49"/>
      <c r="C7" s="49"/>
      <c r="D7" s="53"/>
      <c r="E7" s="55"/>
      <c r="F7" s="49"/>
      <c r="G7" s="49"/>
      <c r="H7" s="4" t="s">
        <v>67</v>
      </c>
      <c r="I7" s="4" t="s">
        <v>68</v>
      </c>
      <c r="J7" s="49"/>
      <c r="K7" s="27" t="s">
        <v>6</v>
      </c>
      <c r="L7" s="27" t="s">
        <v>7</v>
      </c>
      <c r="M7" s="27" t="s">
        <v>61</v>
      </c>
    </row>
    <row r="8" spans="2:13" s="19" customFormat="1" ht="20.100000000000001" customHeight="1">
      <c r="B8" s="16">
        <f>_xlfn.AGGREGATE(3,5,$C$8:C8)</f>
        <v>1</v>
      </c>
      <c r="C8" s="45" t="s">
        <v>188</v>
      </c>
      <c r="D8" s="7" t="str">
        <f>TEXT($K8,"m/d(aaa)") &amp; " ~ " &amp; TEXT($L8,"m/d(aaa)")</f>
        <v>3/5(목) ~ 3/6(금)</v>
      </c>
      <c r="E8" s="16">
        <v>14</v>
      </c>
      <c r="F8" s="6" t="s">
        <v>106</v>
      </c>
      <c r="G8" s="6" t="s">
        <v>15</v>
      </c>
      <c r="H8" s="6" t="s">
        <v>8</v>
      </c>
      <c r="I8" s="6" t="s">
        <v>5</v>
      </c>
      <c r="J8" s="18">
        <f>IF(G8="온라인", $E8*7500, $E8*10000)</f>
        <v>140000</v>
      </c>
      <c r="K8" s="28">
        <v>46086</v>
      </c>
      <c r="L8" s="28">
        <v>46087</v>
      </c>
      <c r="M8" s="29">
        <v>1</v>
      </c>
    </row>
    <row r="9" spans="2:13" s="19" customFormat="1" ht="20.100000000000001" hidden="1" customHeight="1">
      <c r="B9" s="16">
        <v>3</v>
      </c>
      <c r="C9" s="16" t="s">
        <v>143</v>
      </c>
      <c r="D9" s="17"/>
      <c r="E9" s="16">
        <v>1</v>
      </c>
      <c r="F9" s="16"/>
      <c r="G9" s="16" t="s">
        <v>21</v>
      </c>
      <c r="H9" s="16" t="s">
        <v>22</v>
      </c>
      <c r="I9" s="16" t="s">
        <v>23</v>
      </c>
      <c r="J9" s="18" t="e">
        <f>IF(G9="온라인",#REF!* 7500,#REF!* 10000)</f>
        <v>#REF!</v>
      </c>
      <c r="K9" s="28">
        <v>45727</v>
      </c>
      <c r="L9" s="28"/>
      <c r="M9" s="29"/>
    </row>
    <row r="10" spans="2:13" s="19" customFormat="1" ht="20.100000000000001" customHeight="1">
      <c r="B10" s="16">
        <f>_xlfn.AGGREGATE(3,5,$C$8:C10)</f>
        <v>2</v>
      </c>
      <c r="C10" s="45" t="s">
        <v>190</v>
      </c>
      <c r="D10" s="7" t="str">
        <f>TEXT($K10,"m/d(aaa)")</f>
        <v>3/12(목)</v>
      </c>
      <c r="E10" s="16">
        <v>1</v>
      </c>
      <c r="F10" s="6" t="s">
        <v>106</v>
      </c>
      <c r="G10" s="6" t="s">
        <v>15</v>
      </c>
      <c r="H10" s="16" t="s">
        <v>121</v>
      </c>
      <c r="I10" s="16" t="s">
        <v>12</v>
      </c>
      <c r="J10" s="18">
        <f t="shared" ref="J10:J43" si="0">IF(G10="온라인", $E10*7500, $E10*10000)</f>
        <v>10000</v>
      </c>
      <c r="K10" s="28">
        <v>46093</v>
      </c>
      <c r="L10" s="28"/>
      <c r="M10" s="29"/>
    </row>
    <row r="11" spans="2:13" s="19" customFormat="1" ht="20.100000000000001" customHeight="1">
      <c r="B11" s="16">
        <f>_xlfn.AGGREGATE(3,5,$C$8:C11)</f>
        <v>3</v>
      </c>
      <c r="C11" s="45" t="s">
        <v>187</v>
      </c>
      <c r="D11" s="7" t="str">
        <f>TEXT($K11,"m/d(aaa)") &amp; " ~ " &amp; TEXT($L11,"m/d(aaa)")</f>
        <v>3/12(목) ~ 3/13(금)</v>
      </c>
      <c r="E11" s="16">
        <v>14</v>
      </c>
      <c r="F11" s="6" t="s">
        <v>106</v>
      </c>
      <c r="G11" s="6" t="s">
        <v>15</v>
      </c>
      <c r="H11" s="6" t="s">
        <v>9</v>
      </c>
      <c r="I11" s="6" t="s">
        <v>5</v>
      </c>
      <c r="J11" s="18">
        <f t="shared" si="0"/>
        <v>140000</v>
      </c>
      <c r="K11" s="28">
        <v>46093</v>
      </c>
      <c r="L11" s="28">
        <v>46094</v>
      </c>
      <c r="M11" s="29">
        <v>1</v>
      </c>
    </row>
    <row r="12" spans="2:13" ht="20.100000000000001" customHeight="1">
      <c r="B12" s="16">
        <f>_xlfn.AGGREGATE(3,5,$C$8:C12)</f>
        <v>4</v>
      </c>
      <c r="C12" s="45" t="s">
        <v>185</v>
      </c>
      <c r="D12" s="7" t="str">
        <f>TEXT($K12,"m/d(aaa)") &amp; " ~ " &amp; TEXT($L12,"m/d(aaa)")</f>
        <v>3/17(화) ~ 3/18(수)</v>
      </c>
      <c r="E12" s="16">
        <v>12</v>
      </c>
      <c r="F12" s="6" t="s">
        <v>106</v>
      </c>
      <c r="G12" s="16" t="s">
        <v>15</v>
      </c>
      <c r="H12" s="16" t="s">
        <v>8</v>
      </c>
      <c r="I12" s="16" t="s">
        <v>73</v>
      </c>
      <c r="J12" s="18">
        <f t="shared" si="0"/>
        <v>120000</v>
      </c>
      <c r="K12" s="25">
        <v>46098</v>
      </c>
      <c r="L12" s="25">
        <v>46099</v>
      </c>
      <c r="M12" s="26">
        <v>1</v>
      </c>
    </row>
    <row r="13" spans="2:13" ht="20.100000000000001" customHeight="1">
      <c r="B13" s="16">
        <f>_xlfn.AGGREGATE(3,5,$C$8:C13)</f>
        <v>5</v>
      </c>
      <c r="C13" s="45" t="s">
        <v>144</v>
      </c>
      <c r="D13" s="7" t="str">
        <f>TEXT($K13,"m/d(aaa)") &amp; " ~ " &amp; TEXT($L13,"m/d(aaa)")</f>
        <v>3/24(화) ~ 3/25(수)</v>
      </c>
      <c r="E13" s="16">
        <v>14</v>
      </c>
      <c r="F13" s="6" t="s">
        <v>106</v>
      </c>
      <c r="G13" s="16" t="s">
        <v>15</v>
      </c>
      <c r="H13" s="6" t="s">
        <v>9</v>
      </c>
      <c r="I13" s="6" t="s">
        <v>75</v>
      </c>
      <c r="J13" s="18">
        <f t="shared" si="0"/>
        <v>140000</v>
      </c>
      <c r="K13" s="25">
        <v>46105</v>
      </c>
      <c r="L13" s="25">
        <v>46106</v>
      </c>
      <c r="M13" s="26">
        <v>1</v>
      </c>
    </row>
    <row r="14" spans="2:13" s="19" customFormat="1" ht="20.100000000000001" customHeight="1">
      <c r="B14" s="16">
        <f>_xlfn.AGGREGATE(3,5,$C$8:C14)</f>
        <v>6</v>
      </c>
      <c r="C14" s="45" t="s">
        <v>145</v>
      </c>
      <c r="D14" s="7" t="str">
        <f>TEXT($K14,"m/d(aaa)")</f>
        <v>3/26(목)</v>
      </c>
      <c r="E14" s="16">
        <v>4</v>
      </c>
      <c r="F14" s="6" t="s">
        <v>106</v>
      </c>
      <c r="G14" s="6" t="s">
        <v>15</v>
      </c>
      <c r="H14" s="6" t="s">
        <v>76</v>
      </c>
      <c r="I14" s="6" t="s">
        <v>77</v>
      </c>
      <c r="J14" s="18">
        <f t="shared" si="0"/>
        <v>40000</v>
      </c>
      <c r="K14" s="28">
        <v>46107</v>
      </c>
      <c r="L14" s="28"/>
      <c r="M14" s="29">
        <v>1</v>
      </c>
    </row>
    <row r="15" spans="2:13" s="19" customFormat="1" ht="20.100000000000001" customHeight="1">
      <c r="B15" s="16">
        <f>_xlfn.AGGREGATE(3,5,$C$8:C15)</f>
        <v>7</v>
      </c>
      <c r="C15" s="45" t="s">
        <v>189</v>
      </c>
      <c r="D15" s="7" t="str">
        <f>TEXT($K15,"m/d(aaa)")</f>
        <v>3/19(목)</v>
      </c>
      <c r="E15" s="16">
        <v>4</v>
      </c>
      <c r="F15" s="6" t="s">
        <v>106</v>
      </c>
      <c r="G15" s="16" t="s">
        <v>62</v>
      </c>
      <c r="H15" s="16" t="s">
        <v>78</v>
      </c>
      <c r="I15" s="16" t="s">
        <v>12</v>
      </c>
      <c r="J15" s="18">
        <f t="shared" si="0"/>
        <v>40000</v>
      </c>
      <c r="K15" s="28">
        <v>46100</v>
      </c>
      <c r="L15" s="28"/>
      <c r="M15" s="29">
        <v>1</v>
      </c>
    </row>
    <row r="16" spans="2:13" s="19" customFormat="1" ht="20.100000000000001" customHeight="1">
      <c r="B16" s="40">
        <f>_xlfn.AGGREGATE(3,5,$C$8:C16)</f>
        <v>8</v>
      </c>
      <c r="C16" s="46" t="s">
        <v>146</v>
      </c>
      <c r="D16" s="42" t="str">
        <f>TEXT($K16,"m/d(aaa)") &amp; " ~ " &amp; TEXT($L16,"m/d(aaa)")</f>
        <v>4/1(수) ~ 4/3(금)</v>
      </c>
      <c r="E16" s="40">
        <v>21</v>
      </c>
      <c r="F16" s="41" t="s">
        <v>106</v>
      </c>
      <c r="G16" s="40" t="s">
        <v>79</v>
      </c>
      <c r="H16" s="40" t="s">
        <v>80</v>
      </c>
      <c r="I16" s="40" t="s">
        <v>81</v>
      </c>
      <c r="J16" s="43">
        <f t="shared" si="0"/>
        <v>210000</v>
      </c>
      <c r="K16" s="28">
        <v>46113</v>
      </c>
      <c r="L16" s="28">
        <v>46115</v>
      </c>
      <c r="M16" s="29">
        <v>1</v>
      </c>
    </row>
    <row r="17" spans="2:13" ht="26.25" customHeight="1">
      <c r="B17" s="40">
        <f>_xlfn.AGGREGATE(3,5,$C$8:C17)</f>
        <v>9</v>
      </c>
      <c r="C17" s="46" t="s">
        <v>218</v>
      </c>
      <c r="D17" s="42" t="str">
        <f t="shared" ref="D17:D22" si="1">TEXT($K17,"m/d(aaa)")</f>
        <v>4/2(목)</v>
      </c>
      <c r="E17" s="40">
        <v>4</v>
      </c>
      <c r="F17" s="41" t="s">
        <v>106</v>
      </c>
      <c r="G17" s="41" t="s">
        <v>15</v>
      </c>
      <c r="H17" s="44" t="s">
        <v>104</v>
      </c>
      <c r="I17" s="41" t="s">
        <v>82</v>
      </c>
      <c r="J17" s="43">
        <f t="shared" si="0"/>
        <v>40000</v>
      </c>
      <c r="K17" s="25">
        <v>46114</v>
      </c>
      <c r="L17" s="25"/>
      <c r="M17" s="26">
        <v>1</v>
      </c>
    </row>
    <row r="18" spans="2:13" ht="19.5" customHeight="1">
      <c r="B18" s="40">
        <f>_xlfn.AGGREGATE(3,5,$C$8:C18)</f>
        <v>10</v>
      </c>
      <c r="C18" s="46" t="s">
        <v>147</v>
      </c>
      <c r="D18" s="42" t="str">
        <f t="shared" si="1"/>
        <v>4/8(수)</v>
      </c>
      <c r="E18" s="40">
        <v>4</v>
      </c>
      <c r="F18" s="41" t="s">
        <v>138</v>
      </c>
      <c r="G18" s="41" t="s">
        <v>113</v>
      </c>
      <c r="H18" s="44" t="s">
        <v>107</v>
      </c>
      <c r="I18" s="41" t="s">
        <v>108</v>
      </c>
      <c r="J18" s="43">
        <f t="shared" si="0"/>
        <v>40000</v>
      </c>
      <c r="K18" s="25">
        <v>46120</v>
      </c>
      <c r="L18" s="25"/>
    </row>
    <row r="19" spans="2:13" ht="19.5" customHeight="1">
      <c r="B19" s="40">
        <f>_xlfn.AGGREGATE(3,5,$C$8:C19)</f>
        <v>11</v>
      </c>
      <c r="C19" s="46" t="s">
        <v>148</v>
      </c>
      <c r="D19" s="42" t="str">
        <f t="shared" si="1"/>
        <v>4/9(목)</v>
      </c>
      <c r="E19" s="40">
        <v>3</v>
      </c>
      <c r="F19" s="41" t="s">
        <v>138</v>
      </c>
      <c r="G19" s="41" t="s">
        <v>16</v>
      </c>
      <c r="H19" s="44" t="s">
        <v>110</v>
      </c>
      <c r="I19" s="41" t="s">
        <v>107</v>
      </c>
      <c r="J19" s="43">
        <f t="shared" si="0"/>
        <v>30000</v>
      </c>
      <c r="K19" s="25">
        <v>46121</v>
      </c>
      <c r="L19" s="25"/>
    </row>
    <row r="20" spans="2:13" ht="19.5" customHeight="1">
      <c r="B20" s="40">
        <f>_xlfn.AGGREGATE(3,5,$C$8:C20)</f>
        <v>12</v>
      </c>
      <c r="C20" s="46" t="s">
        <v>149</v>
      </c>
      <c r="D20" s="42" t="str">
        <f t="shared" si="1"/>
        <v>4/9(목)</v>
      </c>
      <c r="E20" s="40">
        <v>7</v>
      </c>
      <c r="F20" s="41" t="s">
        <v>106</v>
      </c>
      <c r="G20" s="41" t="s">
        <v>122</v>
      </c>
      <c r="H20" s="44" t="s">
        <v>110</v>
      </c>
      <c r="I20" s="41" t="s">
        <v>107</v>
      </c>
      <c r="J20" s="43">
        <f t="shared" si="0"/>
        <v>70000</v>
      </c>
      <c r="K20" s="25">
        <v>46121</v>
      </c>
      <c r="L20" s="25"/>
    </row>
    <row r="21" spans="2:13" ht="19.5" customHeight="1">
      <c r="B21" s="40">
        <f>_xlfn.AGGREGATE(3,5,$C$8:C21)</f>
        <v>13</v>
      </c>
      <c r="C21" s="46" t="s">
        <v>219</v>
      </c>
      <c r="D21" s="42" t="str">
        <f t="shared" si="1"/>
        <v>4/10(금)</v>
      </c>
      <c r="E21" s="40">
        <v>6</v>
      </c>
      <c r="F21" s="41" t="s">
        <v>138</v>
      </c>
      <c r="G21" s="41" t="s">
        <v>16</v>
      </c>
      <c r="H21" s="44" t="s">
        <v>110</v>
      </c>
      <c r="I21" s="41" t="s">
        <v>107</v>
      </c>
      <c r="J21" s="43">
        <f t="shared" si="0"/>
        <v>60000</v>
      </c>
      <c r="K21" s="25">
        <v>46122</v>
      </c>
      <c r="L21" s="25"/>
    </row>
    <row r="22" spans="2:13" ht="21" customHeight="1">
      <c r="B22" s="40">
        <f>_xlfn.AGGREGATE(3,5,$C$8:C22)</f>
        <v>14</v>
      </c>
      <c r="C22" s="46" t="s">
        <v>220</v>
      </c>
      <c r="D22" s="42" t="str">
        <f t="shared" si="1"/>
        <v>4/14(화)</v>
      </c>
      <c r="E22" s="40">
        <v>6</v>
      </c>
      <c r="F22" s="41" t="s">
        <v>106</v>
      </c>
      <c r="G22" s="41" t="s">
        <v>15</v>
      </c>
      <c r="H22" s="44" t="s">
        <v>107</v>
      </c>
      <c r="I22" s="41" t="s">
        <v>108</v>
      </c>
      <c r="J22" s="43">
        <f t="shared" si="0"/>
        <v>60000</v>
      </c>
      <c r="K22" s="25">
        <v>46126</v>
      </c>
      <c r="L22" s="25"/>
    </row>
    <row r="23" spans="2:13" ht="21" customHeight="1">
      <c r="B23" s="40">
        <f>_xlfn.AGGREGATE(3,5,$C$8:C23)</f>
        <v>15</v>
      </c>
      <c r="C23" s="46" t="s">
        <v>221</v>
      </c>
      <c r="D23" s="42" t="str">
        <f>TEXT($K23,"m/d(aaa)") &amp; " ~ " &amp; TEXT($L23,"m/d(aaa)")</f>
        <v>4/15(수) ~ 4/17(금)</v>
      </c>
      <c r="E23" s="40">
        <v>18</v>
      </c>
      <c r="F23" s="41" t="s">
        <v>138</v>
      </c>
      <c r="G23" s="41" t="s">
        <v>111</v>
      </c>
      <c r="H23" s="44" t="s">
        <v>108</v>
      </c>
      <c r="I23" s="41" t="s">
        <v>112</v>
      </c>
      <c r="J23" s="43">
        <f t="shared" si="0"/>
        <v>180000</v>
      </c>
      <c r="K23" s="25">
        <v>46127</v>
      </c>
      <c r="L23" s="25">
        <v>46129</v>
      </c>
    </row>
    <row r="24" spans="2:13" ht="21" customHeight="1">
      <c r="B24" s="40">
        <f>_xlfn.AGGREGATE(3,5,$C$8:C24)</f>
        <v>16</v>
      </c>
      <c r="C24" s="46" t="s">
        <v>192</v>
      </c>
      <c r="D24" s="42" t="str">
        <f t="shared" ref="D24:D40" si="2">TEXT($K24,"m/d(aaa)")</f>
        <v>4/17(금)</v>
      </c>
      <c r="E24" s="40">
        <v>7</v>
      </c>
      <c r="F24" s="41" t="s">
        <v>138</v>
      </c>
      <c r="G24" s="41" t="s">
        <v>114</v>
      </c>
      <c r="H24" s="44" t="s">
        <v>107</v>
      </c>
      <c r="I24" s="41" t="s">
        <v>108</v>
      </c>
      <c r="J24" s="43">
        <f t="shared" si="0"/>
        <v>70000</v>
      </c>
      <c r="K24" s="25">
        <v>46129</v>
      </c>
      <c r="L24" s="25"/>
    </row>
    <row r="25" spans="2:13" ht="21" customHeight="1">
      <c r="B25" s="40">
        <f>_xlfn.AGGREGATE(3,5,$C$8:C25)</f>
        <v>17</v>
      </c>
      <c r="C25" s="46" t="s">
        <v>222</v>
      </c>
      <c r="D25" s="42" t="str">
        <f t="shared" si="2"/>
        <v>4/21(화)</v>
      </c>
      <c r="E25" s="40">
        <v>6</v>
      </c>
      <c r="F25" s="41" t="s">
        <v>138</v>
      </c>
      <c r="G25" s="41" t="s">
        <v>114</v>
      </c>
      <c r="H25" s="44" t="s">
        <v>108</v>
      </c>
      <c r="I25" s="41" t="s">
        <v>107</v>
      </c>
      <c r="J25" s="43">
        <f t="shared" si="0"/>
        <v>60000</v>
      </c>
      <c r="K25" s="25">
        <v>46133</v>
      </c>
      <c r="L25" s="25"/>
    </row>
    <row r="26" spans="2:13" ht="21" customHeight="1">
      <c r="B26" s="40">
        <f>_xlfn.AGGREGATE(3,5,$C$8:C26)</f>
        <v>18</v>
      </c>
      <c r="C26" s="46" t="s">
        <v>191</v>
      </c>
      <c r="D26" s="42" t="str">
        <f t="shared" si="2"/>
        <v>4/22(수)</v>
      </c>
      <c r="E26" s="40">
        <v>1</v>
      </c>
      <c r="F26" s="41" t="s">
        <v>106</v>
      </c>
      <c r="G26" s="41" t="s">
        <v>15</v>
      </c>
      <c r="H26" s="44" t="s">
        <v>36</v>
      </c>
      <c r="I26" s="41" t="s">
        <v>12</v>
      </c>
      <c r="J26" s="43">
        <f t="shared" si="0"/>
        <v>10000</v>
      </c>
      <c r="K26" s="25">
        <v>46134</v>
      </c>
      <c r="L26" s="25"/>
    </row>
    <row r="27" spans="2:13" ht="21" customHeight="1">
      <c r="B27" s="40">
        <f>_xlfn.AGGREGATE(3,5,$C$8:C27)</f>
        <v>19</v>
      </c>
      <c r="C27" s="46" t="s">
        <v>150</v>
      </c>
      <c r="D27" s="42" t="str">
        <f t="shared" si="2"/>
        <v>4/23(목)</v>
      </c>
      <c r="E27" s="40">
        <v>5</v>
      </c>
      <c r="F27" s="41" t="s">
        <v>138</v>
      </c>
      <c r="G27" s="41" t="s">
        <v>114</v>
      </c>
      <c r="H27" s="44" t="s">
        <v>108</v>
      </c>
      <c r="I27" s="41" t="s">
        <v>108</v>
      </c>
      <c r="J27" s="43">
        <f t="shared" si="0"/>
        <v>50000</v>
      </c>
      <c r="K27" s="25">
        <v>46135</v>
      </c>
      <c r="L27" s="25"/>
    </row>
    <row r="28" spans="2:13" ht="21" customHeight="1">
      <c r="B28" s="40">
        <f>_xlfn.AGGREGATE(3,5,$C$8:C28)</f>
        <v>20</v>
      </c>
      <c r="C28" s="46" t="s">
        <v>252</v>
      </c>
      <c r="D28" s="42" t="str">
        <f t="shared" si="2"/>
        <v>4/24(금)</v>
      </c>
      <c r="E28" s="40">
        <v>4</v>
      </c>
      <c r="F28" s="41" t="s">
        <v>106</v>
      </c>
      <c r="G28" s="41" t="s">
        <v>142</v>
      </c>
      <c r="H28" s="44" t="s">
        <v>115</v>
      </c>
      <c r="I28" s="41" t="s">
        <v>116</v>
      </c>
      <c r="J28" s="43">
        <f t="shared" si="0"/>
        <v>40000</v>
      </c>
      <c r="K28" s="25">
        <v>46136</v>
      </c>
      <c r="L28" s="25"/>
    </row>
    <row r="29" spans="2:13" ht="21" customHeight="1">
      <c r="B29" s="40">
        <f>_xlfn.AGGREGATE(3,5,$C$8:C29)</f>
        <v>21</v>
      </c>
      <c r="C29" s="46" t="s">
        <v>223</v>
      </c>
      <c r="D29" s="42" t="str">
        <f t="shared" si="2"/>
        <v>4/28(화)</v>
      </c>
      <c r="E29" s="40">
        <v>6</v>
      </c>
      <c r="F29" s="41" t="s">
        <v>138</v>
      </c>
      <c r="G29" s="41" t="s">
        <v>109</v>
      </c>
      <c r="H29" s="44" t="s">
        <v>107</v>
      </c>
      <c r="I29" s="41" t="s">
        <v>108</v>
      </c>
      <c r="J29" s="43">
        <f t="shared" si="0"/>
        <v>60000</v>
      </c>
      <c r="K29" s="25">
        <v>46140</v>
      </c>
      <c r="L29" s="25"/>
    </row>
    <row r="30" spans="2:13" ht="21" customHeight="1">
      <c r="B30" s="16">
        <f>_xlfn.AGGREGATE(3,5,$C$8:C30)</f>
        <v>22</v>
      </c>
      <c r="C30" s="45" t="s">
        <v>243</v>
      </c>
      <c r="D30" s="7" t="str">
        <f t="shared" si="2"/>
        <v>5/8(금)</v>
      </c>
      <c r="E30" s="16">
        <v>2</v>
      </c>
      <c r="F30" s="6" t="s">
        <v>106</v>
      </c>
      <c r="G30" s="6" t="s">
        <v>120</v>
      </c>
      <c r="H30" s="38" t="s">
        <v>121</v>
      </c>
      <c r="I30" s="6" t="s">
        <v>12</v>
      </c>
      <c r="J30" s="18">
        <f t="shared" si="0"/>
        <v>20000</v>
      </c>
      <c r="K30" s="25">
        <v>46150</v>
      </c>
      <c r="L30" s="25"/>
    </row>
    <row r="31" spans="2:13" ht="21" customHeight="1">
      <c r="B31" s="16">
        <f>_xlfn.AGGREGATE(3,5,$C$8:C31)</f>
        <v>23</v>
      </c>
      <c r="C31" s="45" t="s">
        <v>244</v>
      </c>
      <c r="D31" s="7" t="str">
        <f t="shared" si="2"/>
        <v>5/8(금)</v>
      </c>
      <c r="E31" s="16">
        <v>4</v>
      </c>
      <c r="F31" s="6" t="s">
        <v>106</v>
      </c>
      <c r="G31" s="6" t="s">
        <v>120</v>
      </c>
      <c r="H31" s="6" t="s">
        <v>22</v>
      </c>
      <c r="I31" s="6" t="s">
        <v>17</v>
      </c>
      <c r="J31" s="18">
        <f t="shared" si="0"/>
        <v>40000</v>
      </c>
      <c r="K31" s="25">
        <v>46150</v>
      </c>
      <c r="L31" s="25"/>
    </row>
    <row r="32" spans="2:13" s="19" customFormat="1" ht="20.100000000000001" customHeight="1">
      <c r="B32" s="16">
        <f>_xlfn.AGGREGATE(3,5,$C$8:C32)</f>
        <v>24</v>
      </c>
      <c r="C32" s="45" t="s">
        <v>224</v>
      </c>
      <c r="D32" s="7" t="str">
        <f t="shared" si="2"/>
        <v>5/12(화)</v>
      </c>
      <c r="E32" s="16">
        <v>4</v>
      </c>
      <c r="F32" s="6" t="s">
        <v>106</v>
      </c>
      <c r="G32" s="6" t="s">
        <v>15</v>
      </c>
      <c r="H32" s="6" t="s">
        <v>103</v>
      </c>
      <c r="I32" s="6" t="s">
        <v>102</v>
      </c>
      <c r="J32" s="18">
        <f t="shared" si="0"/>
        <v>40000</v>
      </c>
      <c r="K32" s="28">
        <v>46154</v>
      </c>
      <c r="L32" s="28"/>
      <c r="M32" s="29"/>
    </row>
    <row r="33" spans="2:13" s="19" customFormat="1" ht="20.100000000000001" customHeight="1">
      <c r="B33" s="16">
        <f>_xlfn.AGGREGATE(3,5,$C$8:C33)</f>
        <v>25</v>
      </c>
      <c r="C33" s="45" t="s">
        <v>225</v>
      </c>
      <c r="D33" s="7" t="str">
        <f t="shared" si="2"/>
        <v>5/13(수)</v>
      </c>
      <c r="E33" s="16">
        <v>4</v>
      </c>
      <c r="F33" s="6" t="s">
        <v>117</v>
      </c>
      <c r="G33" s="6" t="s">
        <v>118</v>
      </c>
      <c r="H33" s="6" t="s">
        <v>110</v>
      </c>
      <c r="I33" s="6" t="s">
        <v>108</v>
      </c>
      <c r="J33" s="18">
        <f t="shared" si="0"/>
        <v>40000</v>
      </c>
      <c r="K33" s="28">
        <v>46155</v>
      </c>
      <c r="L33" s="28"/>
      <c r="M33" s="29"/>
    </row>
    <row r="34" spans="2:13" s="19" customFormat="1" ht="20.100000000000001" customHeight="1">
      <c r="B34" s="16">
        <f>_xlfn.AGGREGATE(3,5,$C$8:C34)</f>
        <v>26</v>
      </c>
      <c r="C34" s="45" t="s">
        <v>226</v>
      </c>
      <c r="D34" s="7" t="str">
        <f t="shared" si="2"/>
        <v>5/13(수)</v>
      </c>
      <c r="E34" s="16">
        <v>4</v>
      </c>
      <c r="F34" s="6" t="s">
        <v>117</v>
      </c>
      <c r="G34" s="6" t="s">
        <v>119</v>
      </c>
      <c r="H34" s="6" t="s">
        <v>110</v>
      </c>
      <c r="I34" s="6" t="s">
        <v>108</v>
      </c>
      <c r="J34" s="18">
        <f t="shared" si="0"/>
        <v>40000</v>
      </c>
      <c r="K34" s="28">
        <v>46155</v>
      </c>
      <c r="L34" s="28"/>
      <c r="M34" s="29"/>
    </row>
    <row r="35" spans="2:13" s="19" customFormat="1" ht="20.100000000000001" customHeight="1">
      <c r="B35" s="16">
        <f>_xlfn.AGGREGATE(3,5,$C$8:C35)</f>
        <v>27</v>
      </c>
      <c r="C35" s="45" t="s">
        <v>249</v>
      </c>
      <c r="D35" s="7" t="str">
        <f t="shared" si="2"/>
        <v>5/14(목)</v>
      </c>
      <c r="E35" s="16">
        <v>4</v>
      </c>
      <c r="F35" s="6" t="s">
        <v>117</v>
      </c>
      <c r="G35" s="6" t="s">
        <v>119</v>
      </c>
      <c r="H35" s="6" t="s">
        <v>110</v>
      </c>
      <c r="I35" s="6" t="s">
        <v>108</v>
      </c>
      <c r="J35" s="18">
        <f t="shared" si="0"/>
        <v>40000</v>
      </c>
      <c r="K35" s="28">
        <v>46156</v>
      </c>
      <c r="L35" s="28"/>
      <c r="M35" s="29"/>
    </row>
    <row r="36" spans="2:13" s="19" customFormat="1" ht="20.100000000000001" customHeight="1">
      <c r="B36" s="16">
        <f>_xlfn.AGGREGATE(3,5,$C$8:C36)</f>
        <v>28</v>
      </c>
      <c r="C36" s="45" t="s">
        <v>151</v>
      </c>
      <c r="D36" s="7" t="str">
        <f t="shared" si="2"/>
        <v>5/21(목)</v>
      </c>
      <c r="E36" s="16">
        <v>7</v>
      </c>
      <c r="F36" s="6" t="s">
        <v>117</v>
      </c>
      <c r="G36" s="6" t="s">
        <v>119</v>
      </c>
      <c r="H36" s="6" t="s">
        <v>110</v>
      </c>
      <c r="I36" s="6" t="s">
        <v>108</v>
      </c>
      <c r="J36" s="18">
        <f t="shared" si="0"/>
        <v>70000</v>
      </c>
      <c r="K36" s="28">
        <v>46163</v>
      </c>
      <c r="L36" s="28"/>
      <c r="M36" s="29"/>
    </row>
    <row r="37" spans="2:13" s="19" customFormat="1" ht="20.100000000000001" customHeight="1">
      <c r="B37" s="16">
        <f>_xlfn.AGGREGATE(3,5,$C$8:C37)</f>
        <v>29</v>
      </c>
      <c r="C37" s="45" t="s">
        <v>152</v>
      </c>
      <c r="D37" s="7" t="str">
        <f t="shared" si="2"/>
        <v>5/21(목)</v>
      </c>
      <c r="E37" s="16">
        <v>8</v>
      </c>
      <c r="F37" s="6" t="s">
        <v>106</v>
      </c>
      <c r="G37" s="6" t="s">
        <v>16</v>
      </c>
      <c r="H37" s="6" t="s">
        <v>80</v>
      </c>
      <c r="I37" s="6" t="s">
        <v>12</v>
      </c>
      <c r="J37" s="18">
        <f t="shared" si="0"/>
        <v>80000</v>
      </c>
      <c r="K37" s="28">
        <v>46163</v>
      </c>
      <c r="L37" s="28"/>
      <c r="M37" s="29"/>
    </row>
    <row r="38" spans="2:13" s="19" customFormat="1" ht="20.100000000000001" customHeight="1">
      <c r="B38" s="16">
        <f>_xlfn.AGGREGATE(3,5,$C$8:C38)</f>
        <v>30</v>
      </c>
      <c r="C38" s="45" t="s">
        <v>250</v>
      </c>
      <c r="D38" s="7" t="str">
        <f t="shared" si="2"/>
        <v>5/26(화)</v>
      </c>
      <c r="E38" s="16">
        <v>2</v>
      </c>
      <c r="F38" s="6" t="s">
        <v>106</v>
      </c>
      <c r="G38" s="6" t="s">
        <v>15</v>
      </c>
      <c r="H38" s="38" t="s">
        <v>121</v>
      </c>
      <c r="I38" s="6" t="s">
        <v>251</v>
      </c>
      <c r="J38" s="18">
        <v>20000</v>
      </c>
      <c r="K38" s="28">
        <v>46168</v>
      </c>
      <c r="L38" s="28"/>
      <c r="M38" s="29"/>
    </row>
    <row r="39" spans="2:13" s="19" customFormat="1" ht="20.100000000000001" customHeight="1">
      <c r="B39" s="16">
        <f>_xlfn.AGGREGATE(3,5,$C$8:C39)</f>
        <v>31</v>
      </c>
      <c r="C39" s="45" t="s">
        <v>227</v>
      </c>
      <c r="D39" s="7" t="str">
        <f t="shared" si="2"/>
        <v>5/27(수)</v>
      </c>
      <c r="E39" s="16">
        <v>4</v>
      </c>
      <c r="F39" s="6" t="s">
        <v>117</v>
      </c>
      <c r="G39" s="6" t="s">
        <v>119</v>
      </c>
      <c r="H39" s="6" t="s">
        <v>110</v>
      </c>
      <c r="I39" s="6" t="s">
        <v>108</v>
      </c>
      <c r="J39" s="18">
        <f t="shared" si="0"/>
        <v>40000</v>
      </c>
      <c r="K39" s="28">
        <v>46169</v>
      </c>
      <c r="L39" s="28"/>
      <c r="M39" s="29"/>
    </row>
    <row r="40" spans="2:13" s="19" customFormat="1" ht="20.100000000000001" customHeight="1">
      <c r="B40" s="16">
        <f>_xlfn.AGGREGATE(3,5,$C$8:C40)</f>
        <v>32</v>
      </c>
      <c r="C40" s="45" t="s">
        <v>228</v>
      </c>
      <c r="D40" s="7" t="str">
        <f t="shared" si="2"/>
        <v>5/27(수)</v>
      </c>
      <c r="E40" s="16">
        <v>4</v>
      </c>
      <c r="F40" s="6" t="s">
        <v>117</v>
      </c>
      <c r="G40" s="6" t="s">
        <v>119</v>
      </c>
      <c r="H40" s="6" t="s">
        <v>110</v>
      </c>
      <c r="I40" s="6" t="s">
        <v>108</v>
      </c>
      <c r="J40" s="18">
        <f t="shared" si="0"/>
        <v>40000</v>
      </c>
      <c r="K40" s="28">
        <v>46169</v>
      </c>
      <c r="L40" s="28"/>
      <c r="M40" s="29"/>
    </row>
    <row r="41" spans="2:13" s="19" customFormat="1" ht="20.100000000000001" customHeight="1">
      <c r="B41" s="16">
        <f>_xlfn.AGGREGATE(3,5,$C$8:C41)</f>
        <v>33</v>
      </c>
      <c r="C41" s="45" t="s">
        <v>153</v>
      </c>
      <c r="D41" s="7" t="str">
        <f>TEXT($K41,"m/d(aaa)") &amp; " ~ " &amp; TEXT($L41,"m/d(aaa)")</f>
        <v>5/27(수) ~ 5/28(목)</v>
      </c>
      <c r="E41" s="16">
        <v>14</v>
      </c>
      <c r="F41" s="6" t="s">
        <v>106</v>
      </c>
      <c r="G41" s="6" t="s">
        <v>15</v>
      </c>
      <c r="H41" s="6" t="s">
        <v>8</v>
      </c>
      <c r="I41" s="6" t="s">
        <v>83</v>
      </c>
      <c r="J41" s="18">
        <f t="shared" si="0"/>
        <v>140000</v>
      </c>
      <c r="K41" s="28">
        <v>46169</v>
      </c>
      <c r="L41" s="28">
        <v>46170</v>
      </c>
      <c r="M41" s="29">
        <v>1</v>
      </c>
    </row>
    <row r="42" spans="2:13" s="19" customFormat="1" ht="20.100000000000001" customHeight="1">
      <c r="B42" s="40">
        <f>_xlfn.AGGREGATE(3,5,$C$8:C42)</f>
        <v>34</v>
      </c>
      <c r="C42" s="46" t="s">
        <v>154</v>
      </c>
      <c r="D42" s="42" t="str">
        <f>TEXT($K42,"m/d(aaa)")</f>
        <v>6/2(화)</v>
      </c>
      <c r="E42" s="40">
        <v>2</v>
      </c>
      <c r="F42" s="41" t="s">
        <v>117</v>
      </c>
      <c r="G42" s="41" t="s">
        <v>16</v>
      </c>
      <c r="H42" s="41" t="s">
        <v>108</v>
      </c>
      <c r="I42" s="41" t="s">
        <v>107</v>
      </c>
      <c r="J42" s="43">
        <f t="shared" si="0"/>
        <v>20000</v>
      </c>
      <c r="K42" s="28">
        <v>46175</v>
      </c>
      <c r="L42" s="28"/>
      <c r="M42" s="29"/>
    </row>
    <row r="43" spans="2:13" s="19" customFormat="1" ht="20.100000000000001" customHeight="1">
      <c r="B43" s="40">
        <f>_xlfn.AGGREGATE(3,5,$C$8:C43)</f>
        <v>35</v>
      </c>
      <c r="C43" s="46" t="s">
        <v>155</v>
      </c>
      <c r="D43" s="42" t="str">
        <f>TEXT($K43,"m/d(aaa)")</f>
        <v>6/2(화)</v>
      </c>
      <c r="E43" s="40">
        <v>2</v>
      </c>
      <c r="F43" s="41" t="s">
        <v>117</v>
      </c>
      <c r="G43" s="41" t="s">
        <v>123</v>
      </c>
      <c r="H43" s="41" t="s">
        <v>108</v>
      </c>
      <c r="I43" s="41" t="s">
        <v>107</v>
      </c>
      <c r="J43" s="43">
        <f t="shared" si="0"/>
        <v>20000</v>
      </c>
      <c r="K43" s="28">
        <v>46175</v>
      </c>
      <c r="L43" s="28"/>
      <c r="M43" s="29"/>
    </row>
    <row r="44" spans="2:13" s="19" customFormat="1" ht="20.100000000000001" customHeight="1">
      <c r="B44" s="40">
        <f>_xlfn.AGGREGATE(3,5,$C$8:C44)</f>
        <v>36</v>
      </c>
      <c r="C44" s="46" t="s">
        <v>229</v>
      </c>
      <c r="D44" s="42" t="str">
        <f>TEXT($K44,"m/d(aaa)") &amp; " ~ " &amp; TEXT($L44,"m/d(aaa)")</f>
        <v>6/9(화) ~ 6/10(수)</v>
      </c>
      <c r="E44" s="40">
        <v>12</v>
      </c>
      <c r="F44" s="41" t="s">
        <v>117</v>
      </c>
      <c r="G44" s="41" t="s">
        <v>124</v>
      </c>
      <c r="H44" s="41" t="s">
        <v>108</v>
      </c>
      <c r="I44" s="41" t="s">
        <v>107</v>
      </c>
      <c r="J44" s="43">
        <f t="shared" ref="J44:J69" si="3">IF(G44="온라인", $E44*7500, $E44*10000)</f>
        <v>120000</v>
      </c>
      <c r="K44" s="28">
        <v>46182</v>
      </c>
      <c r="L44" s="28">
        <v>46183</v>
      </c>
      <c r="M44" s="29"/>
    </row>
    <row r="45" spans="2:13" s="19" customFormat="1" ht="20.100000000000001" customHeight="1">
      <c r="B45" s="40">
        <f>_xlfn.AGGREGATE(3,5,$C$8:C45)</f>
        <v>37</v>
      </c>
      <c r="C45" s="46" t="s">
        <v>156</v>
      </c>
      <c r="D45" s="42" t="str">
        <f>TEXT($K45,"m/d(aaa)") &amp; " ~ " &amp; TEXT($L45,"m/d(aaa)")</f>
        <v>6/9(화) ~ 6/10(수)</v>
      </c>
      <c r="E45" s="40">
        <v>14</v>
      </c>
      <c r="F45" s="41" t="s">
        <v>139</v>
      </c>
      <c r="G45" s="41" t="s">
        <v>16</v>
      </c>
      <c r="H45" s="41" t="s">
        <v>84</v>
      </c>
      <c r="I45" s="41" t="s">
        <v>5</v>
      </c>
      <c r="J45" s="43">
        <f t="shared" si="3"/>
        <v>140000</v>
      </c>
      <c r="K45" s="28">
        <v>46182</v>
      </c>
      <c r="L45" s="28">
        <v>46183</v>
      </c>
      <c r="M45" s="29">
        <v>1</v>
      </c>
    </row>
    <row r="46" spans="2:13" s="19" customFormat="1" ht="20.100000000000001" customHeight="1">
      <c r="B46" s="40">
        <f>_xlfn.AGGREGATE(3,5,$C$8:C46)</f>
        <v>38</v>
      </c>
      <c r="C46" s="46" t="s">
        <v>230</v>
      </c>
      <c r="D46" s="42" t="str">
        <f>TEXT($K46,"m/d(aaa)")</f>
        <v>6/11(목)</v>
      </c>
      <c r="E46" s="40">
        <v>4</v>
      </c>
      <c r="F46" s="41" t="s">
        <v>117</v>
      </c>
      <c r="G46" s="41" t="s">
        <v>16</v>
      </c>
      <c r="H46" s="41" t="s">
        <v>107</v>
      </c>
      <c r="I46" s="41" t="s">
        <v>107</v>
      </c>
      <c r="J46" s="43">
        <f t="shared" si="3"/>
        <v>40000</v>
      </c>
      <c r="K46" s="28">
        <v>46184</v>
      </c>
      <c r="L46" s="28"/>
      <c r="M46" s="29"/>
    </row>
    <row r="47" spans="2:13" s="19" customFormat="1" ht="20.100000000000001" customHeight="1">
      <c r="B47" s="40">
        <f>_xlfn.AGGREGATE(3,5,$C$8:C47)</f>
        <v>39</v>
      </c>
      <c r="C47" s="46" t="s">
        <v>231</v>
      </c>
      <c r="D47" s="42" t="str">
        <f>TEXT($K47,"m/d(aaa)")</f>
        <v>6/11(목)</v>
      </c>
      <c r="E47" s="40">
        <v>4</v>
      </c>
      <c r="F47" s="41" t="s">
        <v>117</v>
      </c>
      <c r="G47" s="41" t="s">
        <v>16</v>
      </c>
      <c r="H47" s="41" t="s">
        <v>107</v>
      </c>
      <c r="I47" s="41" t="s">
        <v>107</v>
      </c>
      <c r="J47" s="43">
        <f t="shared" si="3"/>
        <v>40000</v>
      </c>
      <c r="K47" s="28">
        <v>46184</v>
      </c>
      <c r="L47" s="28"/>
      <c r="M47" s="29"/>
    </row>
    <row r="48" spans="2:13" s="19" customFormat="1" ht="20.100000000000001" customHeight="1">
      <c r="B48" s="40">
        <f>_xlfn.AGGREGATE(3,5,$C$8:C48)</f>
        <v>40</v>
      </c>
      <c r="C48" s="46" t="s">
        <v>157</v>
      </c>
      <c r="D48" s="42" t="str">
        <f>TEXT($K48,"m/d(aaa)") &amp; " ~ " &amp; TEXT($L48,"m/d(aaa)")</f>
        <v>6/11(목) ~ 6/12(금)</v>
      </c>
      <c r="E48" s="40">
        <v>12</v>
      </c>
      <c r="F48" s="41" t="s">
        <v>139</v>
      </c>
      <c r="G48" s="41" t="s">
        <v>15</v>
      </c>
      <c r="H48" s="41" t="s">
        <v>8</v>
      </c>
      <c r="I48" s="41" t="s">
        <v>11</v>
      </c>
      <c r="J48" s="43">
        <f t="shared" si="3"/>
        <v>120000</v>
      </c>
      <c r="K48" s="28">
        <v>46184</v>
      </c>
      <c r="L48" s="28">
        <v>46185</v>
      </c>
      <c r="M48" s="29">
        <v>1</v>
      </c>
    </row>
    <row r="49" spans="2:13" s="19" customFormat="1" ht="20.100000000000001" customHeight="1">
      <c r="B49" s="40">
        <f>_xlfn.AGGREGATE(3,5,$C$8:C49)</f>
        <v>41</v>
      </c>
      <c r="C49" s="46" t="s">
        <v>158</v>
      </c>
      <c r="D49" s="42" t="str">
        <f>TEXT($K49,"m/d(aaa)") &amp; " ~ " &amp; TEXT($L49,"m/d(aaa)")</f>
        <v>6/15(월) ~ 6/16(화)</v>
      </c>
      <c r="E49" s="40">
        <v>14</v>
      </c>
      <c r="F49" s="41" t="s">
        <v>139</v>
      </c>
      <c r="G49" s="41" t="s">
        <v>74</v>
      </c>
      <c r="H49" s="41" t="s">
        <v>9</v>
      </c>
      <c r="I49" s="41" t="s">
        <v>86</v>
      </c>
      <c r="J49" s="43">
        <f t="shared" si="3"/>
        <v>140000</v>
      </c>
      <c r="K49" s="28">
        <v>46188</v>
      </c>
      <c r="L49" s="28">
        <v>46189</v>
      </c>
      <c r="M49" s="29">
        <v>1</v>
      </c>
    </row>
    <row r="50" spans="2:13" s="19" customFormat="1" ht="20.100000000000001" customHeight="1">
      <c r="B50" s="40">
        <f>_xlfn.AGGREGATE(3,5,$C$8:C50)</f>
        <v>42</v>
      </c>
      <c r="C50" s="46" t="s">
        <v>159</v>
      </c>
      <c r="D50" s="42" t="str">
        <f t="shared" ref="D50:D56" si="4">TEXT($K50,"m/d(aaa)")</f>
        <v>6/16(화)</v>
      </c>
      <c r="E50" s="40">
        <v>3</v>
      </c>
      <c r="F50" s="41" t="s">
        <v>117</v>
      </c>
      <c r="G50" s="41" t="s">
        <v>125</v>
      </c>
      <c r="H50" s="41" t="s">
        <v>108</v>
      </c>
      <c r="I50" s="41" t="s">
        <v>108</v>
      </c>
      <c r="J50" s="43">
        <f t="shared" si="3"/>
        <v>30000</v>
      </c>
      <c r="K50" s="28">
        <v>46189</v>
      </c>
      <c r="L50" s="28"/>
      <c r="M50" s="29"/>
    </row>
    <row r="51" spans="2:13" s="19" customFormat="1" ht="20.100000000000001" customHeight="1">
      <c r="B51" s="40">
        <f>_xlfn.AGGREGATE(3,5,$C$8:C51)</f>
        <v>43</v>
      </c>
      <c r="C51" s="46" t="s">
        <v>232</v>
      </c>
      <c r="D51" s="42" t="str">
        <f t="shared" si="4"/>
        <v>6/18(목)</v>
      </c>
      <c r="E51" s="40">
        <v>4</v>
      </c>
      <c r="F51" s="41" t="s">
        <v>117</v>
      </c>
      <c r="G51" s="41" t="s">
        <v>125</v>
      </c>
      <c r="H51" s="41" t="s">
        <v>108</v>
      </c>
      <c r="I51" s="41" t="s">
        <v>108</v>
      </c>
      <c r="J51" s="43">
        <f t="shared" si="3"/>
        <v>40000</v>
      </c>
      <c r="K51" s="28">
        <v>46191</v>
      </c>
      <c r="L51" s="28"/>
      <c r="M51" s="29"/>
    </row>
    <row r="52" spans="2:13" s="19" customFormat="1" ht="20.100000000000001" customHeight="1">
      <c r="B52" s="40">
        <f>_xlfn.AGGREGATE(3,5,$C$8:C52)</f>
        <v>44</v>
      </c>
      <c r="C52" s="46" t="s">
        <v>246</v>
      </c>
      <c r="D52" s="42" t="str">
        <f t="shared" si="4"/>
        <v>6/19(금)</v>
      </c>
      <c r="E52" s="40">
        <v>2</v>
      </c>
      <c r="F52" s="41" t="s">
        <v>139</v>
      </c>
      <c r="G52" s="41" t="s">
        <v>15</v>
      </c>
      <c r="H52" s="41" t="s">
        <v>247</v>
      </c>
      <c r="I52" s="41" t="s">
        <v>248</v>
      </c>
      <c r="J52" s="43">
        <v>20000</v>
      </c>
      <c r="K52" s="28">
        <v>46192</v>
      </c>
      <c r="L52" s="28"/>
      <c r="M52" s="29"/>
    </row>
    <row r="53" spans="2:13" s="19" customFormat="1" ht="20.100000000000001" customHeight="1">
      <c r="B53" s="40">
        <f>_xlfn.AGGREGATE(3,5,$C$8:C53)</f>
        <v>45</v>
      </c>
      <c r="C53" s="46" t="s">
        <v>245</v>
      </c>
      <c r="D53" s="42" t="str">
        <f t="shared" si="4"/>
        <v>6/23(화)</v>
      </c>
      <c r="E53" s="40">
        <v>4</v>
      </c>
      <c r="F53" s="41" t="s">
        <v>117</v>
      </c>
      <c r="G53" s="41" t="s">
        <v>125</v>
      </c>
      <c r="H53" s="41" t="s">
        <v>108</v>
      </c>
      <c r="I53" s="41" t="s">
        <v>108</v>
      </c>
      <c r="J53" s="43">
        <f t="shared" si="3"/>
        <v>40000</v>
      </c>
      <c r="K53" s="28">
        <v>46196</v>
      </c>
      <c r="L53" s="28"/>
      <c r="M53" s="29"/>
    </row>
    <row r="54" spans="2:13" s="19" customFormat="1" ht="20.100000000000001" customHeight="1">
      <c r="B54" s="40">
        <f>_xlfn.AGGREGATE(3,5,$C$8:C54)</f>
        <v>46</v>
      </c>
      <c r="C54" s="46" t="s">
        <v>160</v>
      </c>
      <c r="D54" s="42" t="str">
        <f t="shared" si="4"/>
        <v>6/23(화)</v>
      </c>
      <c r="E54" s="40">
        <v>4</v>
      </c>
      <c r="F54" s="41" t="s">
        <v>139</v>
      </c>
      <c r="G54" s="41" t="s">
        <v>15</v>
      </c>
      <c r="H54" s="41" t="s">
        <v>87</v>
      </c>
      <c r="I54" s="41" t="s">
        <v>12</v>
      </c>
      <c r="J54" s="43">
        <f t="shared" si="3"/>
        <v>40000</v>
      </c>
      <c r="K54" s="28">
        <v>46196</v>
      </c>
      <c r="L54" s="28"/>
      <c r="M54" s="29">
        <v>1</v>
      </c>
    </row>
    <row r="55" spans="2:13" s="19" customFormat="1" ht="20.100000000000001" customHeight="1">
      <c r="B55" s="40">
        <f>_xlfn.AGGREGATE(3,5,$C$8:C55)</f>
        <v>47</v>
      </c>
      <c r="C55" s="46" t="s">
        <v>233</v>
      </c>
      <c r="D55" s="42" t="str">
        <f t="shared" si="4"/>
        <v>6/24(수)</v>
      </c>
      <c r="E55" s="40">
        <v>6</v>
      </c>
      <c r="F55" s="41" t="s">
        <v>117</v>
      </c>
      <c r="G55" s="41" t="s">
        <v>16</v>
      </c>
      <c r="H55" s="41" t="s">
        <v>108</v>
      </c>
      <c r="I55" s="41" t="s">
        <v>108</v>
      </c>
      <c r="J55" s="43">
        <f t="shared" si="3"/>
        <v>60000</v>
      </c>
      <c r="K55" s="28">
        <v>46197</v>
      </c>
      <c r="L55" s="28"/>
      <c r="M55" s="29"/>
    </row>
    <row r="56" spans="2:13" s="19" customFormat="1" ht="20.100000000000001" customHeight="1">
      <c r="B56" s="40">
        <f>_xlfn.AGGREGATE(3,5,$C$8:C56)</f>
        <v>48</v>
      </c>
      <c r="C56" s="46" t="s">
        <v>161</v>
      </c>
      <c r="D56" s="42" t="str">
        <f t="shared" si="4"/>
        <v>6/24(수)</v>
      </c>
      <c r="E56" s="40">
        <v>4</v>
      </c>
      <c r="F56" s="41" t="s">
        <v>139</v>
      </c>
      <c r="G56" s="41" t="s">
        <v>74</v>
      </c>
      <c r="H56" s="40" t="s">
        <v>88</v>
      </c>
      <c r="I56" s="40" t="s">
        <v>12</v>
      </c>
      <c r="J56" s="43">
        <f t="shared" si="3"/>
        <v>40000</v>
      </c>
      <c r="K56" s="28">
        <v>46197</v>
      </c>
      <c r="L56" s="28"/>
      <c r="M56" s="29">
        <v>1</v>
      </c>
    </row>
    <row r="57" spans="2:13" s="19" customFormat="1" ht="20.100000000000001" customHeight="1">
      <c r="B57" s="16">
        <f>_xlfn.AGGREGATE(3,5,$C$8:C57)</f>
        <v>49</v>
      </c>
      <c r="C57" s="45" t="s">
        <v>234</v>
      </c>
      <c r="D57" s="7" t="str">
        <f>TEXT($K57,"m/d(aaa)") &amp; " ~ " &amp; TEXT($L57,"m/d(aaa)")</f>
        <v>7/1(수) ~ 7/2(목)</v>
      </c>
      <c r="E57" s="16">
        <v>12</v>
      </c>
      <c r="F57" s="6" t="s">
        <v>140</v>
      </c>
      <c r="G57" s="6" t="s">
        <v>16</v>
      </c>
      <c r="H57" s="16" t="s">
        <v>108</v>
      </c>
      <c r="I57" s="16" t="s">
        <v>107</v>
      </c>
      <c r="J57" s="18">
        <f t="shared" si="3"/>
        <v>120000</v>
      </c>
      <c r="K57" s="28">
        <v>46204</v>
      </c>
      <c r="L57" s="28">
        <v>46205</v>
      </c>
      <c r="M57" s="29"/>
    </row>
    <row r="58" spans="2:13" s="19" customFormat="1" ht="20.100000000000001" customHeight="1">
      <c r="B58" s="16">
        <f>_xlfn.AGGREGATE(3,5,$C$8:C58)</f>
        <v>50</v>
      </c>
      <c r="C58" s="45" t="s">
        <v>235</v>
      </c>
      <c r="D58" s="7" t="str">
        <f t="shared" ref="D58:D66" si="5">TEXT($K58,"m/d(aaa)")</f>
        <v>7/7(화)</v>
      </c>
      <c r="E58" s="16">
        <v>3</v>
      </c>
      <c r="F58" s="6" t="s">
        <v>140</v>
      </c>
      <c r="G58" s="6" t="s">
        <v>16</v>
      </c>
      <c r="H58" s="16" t="s">
        <v>108</v>
      </c>
      <c r="I58" s="16" t="s">
        <v>107</v>
      </c>
      <c r="J58" s="18">
        <f t="shared" si="3"/>
        <v>30000</v>
      </c>
      <c r="K58" s="28">
        <v>46210</v>
      </c>
      <c r="L58" s="28"/>
      <c r="M58" s="29"/>
    </row>
    <row r="59" spans="2:13" s="19" customFormat="1" ht="20.100000000000001" customHeight="1">
      <c r="B59" s="16">
        <f>_xlfn.AGGREGATE(3,5,$C$8:C59)</f>
        <v>51</v>
      </c>
      <c r="C59" s="45" t="s">
        <v>236</v>
      </c>
      <c r="D59" s="7" t="str">
        <f t="shared" si="5"/>
        <v>7/9(목)</v>
      </c>
      <c r="E59" s="16">
        <v>4</v>
      </c>
      <c r="F59" s="6" t="s">
        <v>140</v>
      </c>
      <c r="G59" s="6" t="s">
        <v>16</v>
      </c>
      <c r="H59" s="16" t="s">
        <v>108</v>
      </c>
      <c r="I59" s="16" t="s">
        <v>107</v>
      </c>
      <c r="J59" s="18">
        <f t="shared" si="3"/>
        <v>40000</v>
      </c>
      <c r="K59" s="28">
        <v>46212</v>
      </c>
      <c r="L59" s="28">
        <v>46212</v>
      </c>
      <c r="M59" s="29"/>
    </row>
    <row r="60" spans="2:13" s="19" customFormat="1" ht="20.100000000000001" customHeight="1">
      <c r="B60" s="16">
        <f>_xlfn.AGGREGATE(3,5,$C$8:C60)</f>
        <v>52</v>
      </c>
      <c r="C60" s="45" t="s">
        <v>162</v>
      </c>
      <c r="D60" s="7" t="str">
        <f t="shared" si="5"/>
        <v>7/15(수)</v>
      </c>
      <c r="E60" s="16">
        <v>4</v>
      </c>
      <c r="F60" s="6" t="s">
        <v>140</v>
      </c>
      <c r="G60" s="6" t="s">
        <v>16</v>
      </c>
      <c r="H60" s="16" t="s">
        <v>108</v>
      </c>
      <c r="I60" s="16" t="s">
        <v>107</v>
      </c>
      <c r="J60" s="18">
        <f t="shared" si="3"/>
        <v>40000</v>
      </c>
      <c r="K60" s="28">
        <v>46218</v>
      </c>
      <c r="L60" s="28"/>
      <c r="M60" s="29"/>
    </row>
    <row r="61" spans="2:13" s="19" customFormat="1" ht="20.100000000000001" customHeight="1">
      <c r="B61" s="16">
        <f>_xlfn.AGGREGATE(3,5,$C$8:C61)</f>
        <v>53</v>
      </c>
      <c r="C61" s="45" t="s">
        <v>237</v>
      </c>
      <c r="D61" s="7" t="str">
        <f t="shared" si="5"/>
        <v>7/16(목)</v>
      </c>
      <c r="E61" s="16">
        <v>4</v>
      </c>
      <c r="F61" s="6" t="s">
        <v>140</v>
      </c>
      <c r="G61" s="6" t="s">
        <v>16</v>
      </c>
      <c r="H61" s="16" t="s">
        <v>108</v>
      </c>
      <c r="I61" s="16" t="s">
        <v>107</v>
      </c>
      <c r="J61" s="18">
        <f t="shared" si="3"/>
        <v>40000</v>
      </c>
      <c r="K61" s="28">
        <v>46219</v>
      </c>
      <c r="L61" s="28"/>
      <c r="M61" s="29"/>
    </row>
    <row r="62" spans="2:13" s="19" customFormat="1" ht="20.100000000000001" customHeight="1">
      <c r="B62" s="16">
        <f>_xlfn.AGGREGATE(3,5,$C$8:C62)</f>
        <v>54</v>
      </c>
      <c r="C62" s="45" t="s">
        <v>163</v>
      </c>
      <c r="D62" s="7" t="str">
        <f t="shared" si="5"/>
        <v>7/21(화)</v>
      </c>
      <c r="E62" s="16">
        <v>7</v>
      </c>
      <c r="F62" s="6" t="s">
        <v>140</v>
      </c>
      <c r="G62" s="6" t="s">
        <v>16</v>
      </c>
      <c r="H62" s="16" t="s">
        <v>108</v>
      </c>
      <c r="I62" s="16" t="s">
        <v>107</v>
      </c>
      <c r="J62" s="18">
        <f t="shared" si="3"/>
        <v>70000</v>
      </c>
      <c r="K62" s="28">
        <v>46224</v>
      </c>
      <c r="L62" s="28"/>
      <c r="M62" s="29"/>
    </row>
    <row r="63" spans="2:13" s="19" customFormat="1" ht="20.100000000000001" customHeight="1">
      <c r="B63" s="16">
        <f>_xlfn.AGGREGATE(3,5,$C$8:C63)</f>
        <v>55</v>
      </c>
      <c r="C63" s="45" t="s">
        <v>164</v>
      </c>
      <c r="D63" s="7" t="str">
        <f t="shared" si="5"/>
        <v>7/22(수)</v>
      </c>
      <c r="E63" s="16">
        <v>7</v>
      </c>
      <c r="F63" s="6" t="s">
        <v>140</v>
      </c>
      <c r="G63" s="6" t="s">
        <v>16</v>
      </c>
      <c r="H63" s="16" t="s">
        <v>108</v>
      </c>
      <c r="I63" s="16" t="s">
        <v>107</v>
      </c>
      <c r="J63" s="18">
        <f t="shared" si="3"/>
        <v>70000</v>
      </c>
      <c r="K63" s="28">
        <v>46225</v>
      </c>
      <c r="L63" s="28"/>
      <c r="M63" s="29"/>
    </row>
    <row r="64" spans="2:13" s="19" customFormat="1" ht="20.100000000000001" customHeight="1">
      <c r="B64" s="16">
        <f>_xlfn.AGGREGATE(3,5,$C$8:C64)</f>
        <v>56</v>
      </c>
      <c r="C64" s="45" t="s">
        <v>165</v>
      </c>
      <c r="D64" s="7" t="str">
        <f t="shared" si="5"/>
        <v>7/23(목)</v>
      </c>
      <c r="E64" s="16">
        <v>7</v>
      </c>
      <c r="F64" s="6" t="s">
        <v>140</v>
      </c>
      <c r="G64" s="6" t="s">
        <v>16</v>
      </c>
      <c r="H64" s="16" t="s">
        <v>108</v>
      </c>
      <c r="I64" s="16" t="s">
        <v>107</v>
      </c>
      <c r="J64" s="18">
        <f t="shared" si="3"/>
        <v>70000</v>
      </c>
      <c r="K64" s="28">
        <v>46226</v>
      </c>
      <c r="L64" s="28"/>
      <c r="M64" s="29"/>
    </row>
    <row r="65" spans="2:13" s="19" customFormat="1" ht="20.100000000000001" customHeight="1">
      <c r="B65" s="16">
        <f>_xlfn.AGGREGATE(3,5,$C$8:C65)</f>
        <v>57</v>
      </c>
      <c r="C65" s="45" t="s">
        <v>238</v>
      </c>
      <c r="D65" s="7" t="str">
        <f t="shared" si="5"/>
        <v>7/28(화)</v>
      </c>
      <c r="E65" s="16">
        <v>3</v>
      </c>
      <c r="F65" s="6" t="s">
        <v>140</v>
      </c>
      <c r="G65" s="6" t="s">
        <v>16</v>
      </c>
      <c r="H65" s="16" t="s">
        <v>52</v>
      </c>
      <c r="I65" s="16" t="s">
        <v>70</v>
      </c>
      <c r="J65" s="18">
        <f t="shared" si="3"/>
        <v>30000</v>
      </c>
      <c r="K65" s="28">
        <v>46231</v>
      </c>
      <c r="L65" s="28"/>
      <c r="M65" s="29"/>
    </row>
    <row r="66" spans="2:13" s="19" customFormat="1" ht="20.100000000000001" customHeight="1">
      <c r="B66" s="16">
        <f>_xlfn.AGGREGATE(3,5,$C$8:C66)</f>
        <v>58</v>
      </c>
      <c r="C66" s="45" t="s">
        <v>239</v>
      </c>
      <c r="D66" s="7" t="str">
        <f t="shared" si="5"/>
        <v>7/29(수)</v>
      </c>
      <c r="E66" s="16">
        <v>6</v>
      </c>
      <c r="F66" s="6" t="s">
        <v>140</v>
      </c>
      <c r="G66" s="6" t="s">
        <v>16</v>
      </c>
      <c r="H66" s="16" t="s">
        <v>108</v>
      </c>
      <c r="I66" s="16" t="s">
        <v>107</v>
      </c>
      <c r="J66" s="18">
        <f t="shared" si="3"/>
        <v>60000</v>
      </c>
      <c r="K66" s="28">
        <v>46232</v>
      </c>
      <c r="L66" s="28"/>
      <c r="M66" s="29"/>
    </row>
    <row r="67" spans="2:13" s="19" customFormat="1" ht="20.100000000000001" customHeight="1">
      <c r="B67" s="40">
        <f>_xlfn.AGGREGATE(3,5,$C$8:C67)</f>
        <v>59</v>
      </c>
      <c r="C67" s="46" t="s">
        <v>166</v>
      </c>
      <c r="D67" s="42" t="str">
        <f>TEXT($K67,"m/d(aaa)") &amp; " ~ " &amp; TEXT($L67,"m/d(aaa)")</f>
        <v>8/3(월) ~ 8/7(금)</v>
      </c>
      <c r="E67" s="40">
        <v>40</v>
      </c>
      <c r="F67" s="41" t="s">
        <v>117</v>
      </c>
      <c r="G67" s="41" t="s">
        <v>16</v>
      </c>
      <c r="H67" s="40" t="s">
        <v>108</v>
      </c>
      <c r="I67" s="40" t="s">
        <v>107</v>
      </c>
      <c r="J67" s="43">
        <f t="shared" si="3"/>
        <v>400000</v>
      </c>
      <c r="K67" s="28">
        <v>46237</v>
      </c>
      <c r="L67" s="28">
        <v>46241</v>
      </c>
      <c r="M67" s="29"/>
    </row>
    <row r="68" spans="2:13" s="19" customFormat="1" ht="20.100000000000001" customHeight="1">
      <c r="B68" s="40">
        <f>_xlfn.AGGREGATE(3,5,$C$8:C68)</f>
        <v>60</v>
      </c>
      <c r="C68" s="46" t="s">
        <v>167</v>
      </c>
      <c r="D68" s="42" t="str">
        <f>TEXT($K68,"m/d(aaa)")</f>
        <v>8/11(화)</v>
      </c>
      <c r="E68" s="40">
        <v>3</v>
      </c>
      <c r="F68" s="41" t="s">
        <v>117</v>
      </c>
      <c r="G68" s="41" t="s">
        <v>16</v>
      </c>
      <c r="H68" s="40" t="s">
        <v>108</v>
      </c>
      <c r="I68" s="40" t="s">
        <v>107</v>
      </c>
      <c r="J68" s="43">
        <f t="shared" si="3"/>
        <v>30000</v>
      </c>
      <c r="K68" s="28">
        <v>46245</v>
      </c>
      <c r="L68" s="28"/>
      <c r="M68" s="29"/>
    </row>
    <row r="69" spans="2:13" s="19" customFormat="1" ht="20.100000000000001" customHeight="1">
      <c r="B69" s="40">
        <f>_xlfn.AGGREGATE(3,5,$C$8:C69)</f>
        <v>61</v>
      </c>
      <c r="C69" s="46" t="s">
        <v>240</v>
      </c>
      <c r="D69" s="42" t="str">
        <f>TEXT($K69,"m/d(aaa)")</f>
        <v>8/13(목)</v>
      </c>
      <c r="E69" s="40">
        <v>6</v>
      </c>
      <c r="F69" s="41" t="s">
        <v>117</v>
      </c>
      <c r="G69" s="41" t="s">
        <v>16</v>
      </c>
      <c r="H69" s="40" t="s">
        <v>108</v>
      </c>
      <c r="I69" s="40" t="s">
        <v>107</v>
      </c>
      <c r="J69" s="43">
        <f t="shared" si="3"/>
        <v>60000</v>
      </c>
      <c r="K69" s="28">
        <v>46247</v>
      </c>
      <c r="L69" s="28"/>
      <c r="M69" s="29"/>
    </row>
    <row r="70" spans="2:13" s="19" customFormat="1" ht="20.100000000000001" hidden="1" customHeight="1">
      <c r="B70" s="16">
        <v>20</v>
      </c>
      <c r="C70" s="16" t="s">
        <v>168</v>
      </c>
      <c r="D70" s="42" t="s">
        <v>129</v>
      </c>
      <c r="E70" s="40">
        <v>18</v>
      </c>
      <c r="F70" s="35"/>
      <c r="G70" s="16" t="s">
        <v>27</v>
      </c>
      <c r="H70" s="16" t="s">
        <v>25</v>
      </c>
      <c r="I70" s="16" t="s">
        <v>26</v>
      </c>
      <c r="J70" s="18" t="e">
        <f>IF(G70="온라인",#REF!* 7500,#REF!* 10000)</f>
        <v>#REF!</v>
      </c>
      <c r="K70" s="28">
        <v>45776</v>
      </c>
      <c r="L70" s="28"/>
      <c r="M70" s="29"/>
    </row>
    <row r="71" spans="2:13" s="19" customFormat="1" ht="20.100000000000001" customHeight="1">
      <c r="B71" s="40">
        <f>_xlfn.AGGREGATE(3,5,$C$8:C71)</f>
        <v>62</v>
      </c>
      <c r="C71" s="46" t="s">
        <v>241</v>
      </c>
      <c r="D71" s="42" t="str">
        <f>TEXT($K71,"m/d(aaa)") &amp; " ~ " &amp; TEXT($L71,"m/d(aaa)")</f>
        <v>8/19(수) ~ 8/21(금)</v>
      </c>
      <c r="E71" s="40">
        <v>18</v>
      </c>
      <c r="F71" s="41" t="s">
        <v>117</v>
      </c>
      <c r="G71" s="41" t="s">
        <v>16</v>
      </c>
      <c r="H71" s="40" t="s">
        <v>108</v>
      </c>
      <c r="I71" s="40" t="s">
        <v>107</v>
      </c>
      <c r="J71" s="43">
        <f>IF(G71="온라인", $E71*7500, $E71*10000)</f>
        <v>180000</v>
      </c>
      <c r="K71" s="28">
        <v>46253</v>
      </c>
      <c r="L71" s="28">
        <v>46255</v>
      </c>
      <c r="M71" s="29"/>
    </row>
    <row r="72" spans="2:13" s="19" customFormat="1" ht="20.100000000000001" customHeight="1">
      <c r="B72" s="40">
        <f>_xlfn.AGGREGATE(3,5,$C$8:C72)</f>
        <v>63</v>
      </c>
      <c r="C72" s="46" t="s">
        <v>242</v>
      </c>
      <c r="D72" s="42" t="str">
        <f>TEXT($K72,"m/d(aaa)") &amp; " ~ " &amp; TEXT($L72,"m/d(aaa)")</f>
        <v>8/25(화) ~ 8/26(수)</v>
      </c>
      <c r="E72" s="40">
        <v>12</v>
      </c>
      <c r="F72" s="41" t="s">
        <v>117</v>
      </c>
      <c r="G72" s="41" t="s">
        <v>16</v>
      </c>
      <c r="H72" s="40" t="s">
        <v>108</v>
      </c>
      <c r="I72" s="40" t="s">
        <v>107</v>
      </c>
      <c r="J72" s="43">
        <f>IF(G72="온라인", $E72*7500, $E72*10000)</f>
        <v>120000</v>
      </c>
      <c r="K72" s="28">
        <v>46259</v>
      </c>
      <c r="L72" s="28">
        <v>46260</v>
      </c>
      <c r="M72" s="29"/>
    </row>
    <row r="73" spans="2:13" s="19" customFormat="1" ht="20.100000000000001" customHeight="1">
      <c r="B73" s="16">
        <f>_xlfn.AGGREGATE(3,5,$C$8:C73)</f>
        <v>64</v>
      </c>
      <c r="C73" s="45" t="s">
        <v>169</v>
      </c>
      <c r="D73" s="7" t="str">
        <f>TEXT($K73,"m/d(aaa)") &amp; " ~ " &amp; TEXT($L73,"m/d(aaa)")</f>
        <v>9/3(목) ~ 9/4(금)</v>
      </c>
      <c r="E73" s="16">
        <v>14</v>
      </c>
      <c r="F73" s="39" t="s">
        <v>106</v>
      </c>
      <c r="G73" s="16" t="s">
        <v>15</v>
      </c>
      <c r="H73" s="16" t="s">
        <v>89</v>
      </c>
      <c r="I73" s="16" t="s">
        <v>5</v>
      </c>
      <c r="J73" s="18">
        <f>IF(G73="온라인", $E73*7500, $E73*10000)</f>
        <v>140000</v>
      </c>
      <c r="K73" s="28">
        <v>46268</v>
      </c>
      <c r="L73" s="28">
        <v>46269</v>
      </c>
      <c r="M73" s="29">
        <v>1</v>
      </c>
    </row>
    <row r="74" spans="2:13" s="19" customFormat="1" ht="20.100000000000001" customHeight="1">
      <c r="B74" s="16">
        <f>_xlfn.AGGREGATE(3,5,$C$8:C74)</f>
        <v>65</v>
      </c>
      <c r="C74" s="45" t="s">
        <v>170</v>
      </c>
      <c r="D74" s="7" t="str">
        <f>TEXT($K74,"m/d(aaa)") &amp; " ~ " &amp; TEXT($L74,"m/d(aaa)")</f>
        <v>9/9(수) ~ 9/10(목)</v>
      </c>
      <c r="E74" s="16">
        <v>14</v>
      </c>
      <c r="F74" s="39" t="s">
        <v>106</v>
      </c>
      <c r="G74" s="16" t="s">
        <v>24</v>
      </c>
      <c r="H74" s="16" t="s">
        <v>8</v>
      </c>
      <c r="I74" s="16" t="s">
        <v>70</v>
      </c>
      <c r="J74" s="18">
        <f>IF(G74="온라인", $E74*7500, $E74*10000)</f>
        <v>140000</v>
      </c>
      <c r="K74" s="28">
        <v>46274</v>
      </c>
      <c r="L74" s="28">
        <v>46275</v>
      </c>
      <c r="M74" s="29">
        <v>1</v>
      </c>
    </row>
    <row r="75" spans="2:13" s="19" customFormat="1" ht="20.100000000000001" hidden="1" customHeight="1">
      <c r="B75" s="16">
        <v>23</v>
      </c>
      <c r="C75" s="16" t="s">
        <v>171</v>
      </c>
      <c r="D75" s="7" t="s">
        <v>130</v>
      </c>
      <c r="E75" s="16">
        <v>14</v>
      </c>
      <c r="F75" s="16"/>
      <c r="G75" s="16" t="s">
        <v>28</v>
      </c>
      <c r="H75" s="16" t="s">
        <v>25</v>
      </c>
      <c r="I75" s="16" t="s">
        <v>25</v>
      </c>
      <c r="J75" s="18" t="e">
        <f>IF(G75="온라인",#REF!* 7500,#REF!* 10000)</f>
        <v>#REF!</v>
      </c>
      <c r="K75" s="28">
        <v>45791</v>
      </c>
      <c r="L75" s="28"/>
      <c r="M75" s="29"/>
    </row>
    <row r="76" spans="2:13" s="19" customFormat="1" ht="20.100000000000001" customHeight="1">
      <c r="B76" s="16">
        <f>_xlfn.AGGREGATE(3,5,$C$8:C76)</f>
        <v>66</v>
      </c>
      <c r="C76" s="45" t="s">
        <v>171</v>
      </c>
      <c r="D76" s="7" t="str">
        <f>TEXT($K76,"m/d(aaa)") &amp; " ~ " &amp; TEXT($L76,"m/d(aaa)")</f>
        <v>9/17(목) ~ 9/18(금)</v>
      </c>
      <c r="E76" s="16">
        <v>14</v>
      </c>
      <c r="F76" s="39" t="s">
        <v>106</v>
      </c>
      <c r="G76" s="16" t="s">
        <v>15</v>
      </c>
      <c r="H76" s="6" t="s">
        <v>9</v>
      </c>
      <c r="I76" s="6" t="s">
        <v>90</v>
      </c>
      <c r="J76" s="18">
        <f>IF(G76="온라인", $E76*7500, $E76*10000)</f>
        <v>140000</v>
      </c>
      <c r="K76" s="28">
        <v>46282</v>
      </c>
      <c r="L76" s="28">
        <v>46283</v>
      </c>
      <c r="M76" s="29">
        <v>1</v>
      </c>
    </row>
    <row r="77" spans="2:13" s="19" customFormat="1" ht="20.100000000000001" customHeight="1">
      <c r="B77" s="16">
        <f>_xlfn.AGGREGATE(3,5,$C$8:C77)</f>
        <v>67</v>
      </c>
      <c r="C77" s="45" t="s">
        <v>172</v>
      </c>
      <c r="D77" s="7" t="str">
        <f>TEXT($K77,"m/d(aaa)")</f>
        <v>9/22(화)</v>
      </c>
      <c r="E77" s="16">
        <v>4</v>
      </c>
      <c r="F77" s="39" t="s">
        <v>106</v>
      </c>
      <c r="G77" s="16" t="s">
        <v>15</v>
      </c>
      <c r="H77" s="6" t="s">
        <v>8</v>
      </c>
      <c r="I77" s="6" t="s">
        <v>12</v>
      </c>
      <c r="J77" s="18">
        <f>IF(G77="온라인", $E77*7500, $E77*10000)</f>
        <v>40000</v>
      </c>
      <c r="K77" s="28">
        <v>46287</v>
      </c>
      <c r="L77" s="28"/>
      <c r="M77" s="29">
        <v>1</v>
      </c>
    </row>
    <row r="78" spans="2:13" s="19" customFormat="1" ht="20.100000000000001" customHeight="1">
      <c r="B78" s="16">
        <f>_xlfn.AGGREGATE(3,5,$C$8:C78)</f>
        <v>68</v>
      </c>
      <c r="C78" s="45" t="s">
        <v>173</v>
      </c>
      <c r="D78" s="7" t="str">
        <f>TEXT($K78,"m/d(aaa)")</f>
        <v>9/30(수)</v>
      </c>
      <c r="E78" s="16">
        <v>4</v>
      </c>
      <c r="F78" s="39" t="s">
        <v>106</v>
      </c>
      <c r="G78" s="16" t="s">
        <v>15</v>
      </c>
      <c r="H78" s="6" t="s">
        <v>9</v>
      </c>
      <c r="I78" s="6" t="s">
        <v>91</v>
      </c>
      <c r="J78" s="18">
        <f>IF(G78="온라인", $E78*7500, $E78*10000)</f>
        <v>40000</v>
      </c>
      <c r="K78" s="28">
        <v>46295</v>
      </c>
      <c r="L78" s="28"/>
      <c r="M78" s="29">
        <v>1</v>
      </c>
    </row>
    <row r="79" spans="2:13" s="19" customFormat="1" ht="20.100000000000001" customHeight="1">
      <c r="B79" s="16">
        <f>_xlfn.AGGREGATE(3,5,$C$8:C79)</f>
        <v>69</v>
      </c>
      <c r="C79" s="45" t="s">
        <v>174</v>
      </c>
      <c r="D79" s="7" t="str">
        <f>TEXT($K79,"m/d(aaa)") &amp; " ~ " &amp; TEXT($L79,"m/d(aaa)")</f>
        <v>10/28(수) ~ 10/30(금)</v>
      </c>
      <c r="E79" s="16">
        <v>21</v>
      </c>
      <c r="F79" s="39" t="s">
        <v>106</v>
      </c>
      <c r="G79" s="16" t="s">
        <v>16</v>
      </c>
      <c r="H79" s="16" t="s">
        <v>92</v>
      </c>
      <c r="I79" s="16" t="s">
        <v>71</v>
      </c>
      <c r="J79" s="18">
        <f>IF(G79="온라인", $E79*7500, $E79*10000)</f>
        <v>210000</v>
      </c>
      <c r="K79" s="28">
        <v>46323</v>
      </c>
      <c r="L79" s="28">
        <v>46325</v>
      </c>
      <c r="M79" s="29">
        <v>1</v>
      </c>
    </row>
    <row r="80" spans="2:13" s="19" customFormat="1" ht="20.100000000000001" hidden="1" customHeight="1">
      <c r="B80" s="16">
        <v>27</v>
      </c>
      <c r="C80" s="16" t="s">
        <v>176</v>
      </c>
      <c r="D80" s="42" t="s">
        <v>131</v>
      </c>
      <c r="E80" s="40">
        <v>7</v>
      </c>
      <c r="F80" s="35"/>
      <c r="G80" s="16" t="s">
        <v>29</v>
      </c>
      <c r="H80" s="16" t="s">
        <v>17</v>
      </c>
      <c r="I80" s="16" t="s">
        <v>30</v>
      </c>
      <c r="J80" s="18" t="e">
        <f>IF(G80="온라인",#REF!* 7500,#REF!* 10000)</f>
        <v>#REF!</v>
      </c>
      <c r="K80" s="28">
        <v>45797</v>
      </c>
      <c r="L80" s="28"/>
      <c r="M80" s="29"/>
    </row>
    <row r="81" spans="2:13" s="19" customFormat="1" ht="20.100000000000001" customHeight="1">
      <c r="B81" s="40">
        <f>_xlfn.AGGREGATE(3,5,$C$8:C81)</f>
        <v>70</v>
      </c>
      <c r="C81" s="46" t="s">
        <v>175</v>
      </c>
      <c r="D81" s="42" t="str">
        <f>TEXT($K81,"m/d(aaa)") &amp; " ~ " &amp; TEXT($L81,"m/d(aaa)")</f>
        <v>11/4(수) ~ 11/5(목)</v>
      </c>
      <c r="E81" s="40">
        <v>14</v>
      </c>
      <c r="F81" s="41" t="s">
        <v>106</v>
      </c>
      <c r="G81" s="40" t="s">
        <v>15</v>
      </c>
      <c r="H81" s="40" t="s">
        <v>93</v>
      </c>
      <c r="I81" s="40" t="s">
        <v>94</v>
      </c>
      <c r="J81" s="43">
        <f t="shared" ref="J81:J89" si="6">IF(G81="온라인", $E81*7500, $E81*10000)</f>
        <v>140000</v>
      </c>
      <c r="K81" s="28">
        <v>46330</v>
      </c>
      <c r="L81" s="28">
        <v>46331</v>
      </c>
      <c r="M81" s="29">
        <v>1</v>
      </c>
    </row>
    <row r="82" spans="2:13" s="19" customFormat="1" ht="20.100000000000001" customHeight="1">
      <c r="B82" s="40">
        <f>_xlfn.AGGREGATE(3,5,$C$8:C82)</f>
        <v>71</v>
      </c>
      <c r="C82" s="46" t="s">
        <v>176</v>
      </c>
      <c r="D82" s="42" t="str">
        <f>TEXT($K82,"m/d(aaa)")</f>
        <v>11/4(수)</v>
      </c>
      <c r="E82" s="40">
        <v>7</v>
      </c>
      <c r="F82" s="41" t="s">
        <v>137</v>
      </c>
      <c r="G82" s="41" t="s">
        <v>16</v>
      </c>
      <c r="H82" s="40" t="s">
        <v>108</v>
      </c>
      <c r="I82" s="40" t="s">
        <v>107</v>
      </c>
      <c r="J82" s="43">
        <f t="shared" si="6"/>
        <v>70000</v>
      </c>
      <c r="K82" s="28">
        <v>46330</v>
      </c>
      <c r="L82" s="28"/>
      <c r="M82" s="29"/>
    </row>
    <row r="83" spans="2:13" s="19" customFormat="1" ht="20.100000000000001" customHeight="1">
      <c r="B83" s="40">
        <f>_xlfn.AGGREGATE(3,5,$C$8:C83)</f>
        <v>72</v>
      </c>
      <c r="C83" s="46" t="s">
        <v>177</v>
      </c>
      <c r="D83" s="42" t="str">
        <f>TEXT($K83,"m/d(aaa)")</f>
        <v>11/5(목)</v>
      </c>
      <c r="E83" s="40">
        <v>7</v>
      </c>
      <c r="F83" s="41" t="s">
        <v>137</v>
      </c>
      <c r="G83" s="41" t="s">
        <v>16</v>
      </c>
      <c r="H83" s="40" t="s">
        <v>108</v>
      </c>
      <c r="I83" s="40" t="s">
        <v>107</v>
      </c>
      <c r="J83" s="43">
        <f t="shared" si="6"/>
        <v>70000</v>
      </c>
      <c r="K83" s="28">
        <v>46331</v>
      </c>
      <c r="L83" s="28"/>
      <c r="M83" s="29"/>
    </row>
    <row r="84" spans="2:13" s="19" customFormat="1" ht="20.100000000000001" customHeight="1">
      <c r="B84" s="40">
        <f>_xlfn.AGGREGATE(3,5,$C$8:C84)</f>
        <v>73</v>
      </c>
      <c r="C84" s="46" t="s">
        <v>178</v>
      </c>
      <c r="D84" s="42" t="str">
        <f>TEXT($K84,"m/d(aaa)")</f>
        <v>11/6(금)</v>
      </c>
      <c r="E84" s="40">
        <v>7</v>
      </c>
      <c r="F84" s="41" t="s">
        <v>137</v>
      </c>
      <c r="G84" s="41" t="s">
        <v>16</v>
      </c>
      <c r="H84" s="40" t="s">
        <v>108</v>
      </c>
      <c r="I84" s="40" t="s">
        <v>107</v>
      </c>
      <c r="J84" s="43">
        <f t="shared" si="6"/>
        <v>70000</v>
      </c>
      <c r="K84" s="28">
        <v>46332</v>
      </c>
      <c r="L84" s="28"/>
      <c r="M84" s="29"/>
    </row>
    <row r="85" spans="2:13" s="19" customFormat="1" ht="20.100000000000001" customHeight="1">
      <c r="B85" s="40">
        <f>_xlfn.AGGREGATE(3,5,$C$8:C85)</f>
        <v>74</v>
      </c>
      <c r="C85" s="46" t="s">
        <v>179</v>
      </c>
      <c r="D85" s="42" t="str">
        <f>TEXT($K85,"m/d(aaa)") &amp; " ~ " &amp; TEXT($L85,"m/d(aaa)")</f>
        <v>11/10(화) ~ 11/11(수)</v>
      </c>
      <c r="E85" s="40">
        <v>14</v>
      </c>
      <c r="F85" s="41" t="s">
        <v>106</v>
      </c>
      <c r="G85" s="41" t="s">
        <v>16</v>
      </c>
      <c r="H85" s="41" t="s">
        <v>9</v>
      </c>
      <c r="I85" s="41" t="s">
        <v>85</v>
      </c>
      <c r="J85" s="43">
        <f t="shared" si="6"/>
        <v>140000</v>
      </c>
      <c r="K85" s="28">
        <v>46336</v>
      </c>
      <c r="L85" s="28">
        <v>46337</v>
      </c>
      <c r="M85" s="29">
        <v>1</v>
      </c>
    </row>
    <row r="86" spans="2:13" s="19" customFormat="1" ht="20.100000000000001" customHeight="1">
      <c r="B86" s="40">
        <f>_xlfn.AGGREGATE(3,5,$C$8:C86)</f>
        <v>75</v>
      </c>
      <c r="C86" s="46" t="s">
        <v>180</v>
      </c>
      <c r="D86" s="42" t="str">
        <f>TEXT($K86,"m/d(aaa)")</f>
        <v>11/12(목)</v>
      </c>
      <c r="E86" s="40">
        <v>8</v>
      </c>
      <c r="F86" s="41" t="s">
        <v>106</v>
      </c>
      <c r="G86" s="40" t="s">
        <v>96</v>
      </c>
      <c r="H86" s="40" t="s">
        <v>95</v>
      </c>
      <c r="I86" s="40" t="s">
        <v>12</v>
      </c>
      <c r="J86" s="43">
        <f t="shared" si="6"/>
        <v>80000</v>
      </c>
      <c r="K86" s="28">
        <v>46338</v>
      </c>
      <c r="L86" s="28"/>
      <c r="M86" s="29">
        <v>1</v>
      </c>
    </row>
    <row r="87" spans="2:13" s="19" customFormat="1" ht="20.100000000000001" customHeight="1">
      <c r="B87" s="40">
        <f>_xlfn.AGGREGATE(3,5,$C$8:C87)</f>
        <v>76</v>
      </c>
      <c r="C87" s="46" t="s">
        <v>181</v>
      </c>
      <c r="D87" s="42" t="str">
        <f>TEXT($K87,"m/d(aaa)") &amp; " ~ " &amp; TEXT($L87,"m/d(aaa)")</f>
        <v>11/17(화) ~ 11/18(수)</v>
      </c>
      <c r="E87" s="40">
        <v>12</v>
      </c>
      <c r="F87" s="41" t="s">
        <v>106</v>
      </c>
      <c r="G87" s="40" t="s">
        <v>62</v>
      </c>
      <c r="H87" s="40" t="s">
        <v>8</v>
      </c>
      <c r="I87" s="40" t="s">
        <v>11</v>
      </c>
      <c r="J87" s="43">
        <f t="shared" si="6"/>
        <v>120000</v>
      </c>
      <c r="K87" s="28">
        <v>46343</v>
      </c>
      <c r="L87" s="28">
        <v>46344</v>
      </c>
      <c r="M87" s="29">
        <v>1</v>
      </c>
    </row>
    <row r="88" spans="2:13" s="19" customFormat="1" ht="20.100000000000001" customHeight="1">
      <c r="B88" s="40">
        <f>_xlfn.AGGREGATE(3,5,$C$8:C88)</f>
        <v>77</v>
      </c>
      <c r="C88" s="46" t="s">
        <v>182</v>
      </c>
      <c r="D88" s="42" t="str">
        <f>TEXT($K88,"m/d(aaa)") &amp; " ~ " &amp; TEXT($L88,"m/d(aaa)")</f>
        <v>11/19(목) ~ 11/20(금)</v>
      </c>
      <c r="E88" s="40">
        <v>14</v>
      </c>
      <c r="F88" s="41" t="s">
        <v>106</v>
      </c>
      <c r="G88" s="41" t="s">
        <v>16</v>
      </c>
      <c r="H88" s="40" t="s">
        <v>9</v>
      </c>
      <c r="I88" s="40" t="s">
        <v>11</v>
      </c>
      <c r="J88" s="43">
        <f t="shared" si="6"/>
        <v>140000</v>
      </c>
      <c r="K88" s="28">
        <v>46345</v>
      </c>
      <c r="L88" s="28">
        <v>46346</v>
      </c>
      <c r="M88" s="29">
        <v>1</v>
      </c>
    </row>
    <row r="89" spans="2:13" s="19" customFormat="1" ht="20.100000000000001" customHeight="1">
      <c r="B89" s="40">
        <f>_xlfn.AGGREGATE(3,5,$C$8:C89)</f>
        <v>78</v>
      </c>
      <c r="C89" s="46" t="s">
        <v>183</v>
      </c>
      <c r="D89" s="42" t="str">
        <f>TEXT($K89,"m/d(aaa)")</f>
        <v>11/24(화)</v>
      </c>
      <c r="E89" s="40">
        <v>4</v>
      </c>
      <c r="F89" s="41" t="s">
        <v>106</v>
      </c>
      <c r="G89" s="41" t="s">
        <v>15</v>
      </c>
      <c r="H89" s="41" t="s">
        <v>8</v>
      </c>
      <c r="I89" s="41" t="s">
        <v>97</v>
      </c>
      <c r="J89" s="43">
        <f t="shared" si="6"/>
        <v>40000</v>
      </c>
      <c r="K89" s="28">
        <v>46350</v>
      </c>
      <c r="L89" s="28"/>
      <c r="M89" s="29">
        <v>1</v>
      </c>
    </row>
    <row r="90" spans="2:13" s="19" customFormat="1" ht="20.100000000000001" hidden="1" customHeight="1">
      <c r="B90" s="16">
        <v>33</v>
      </c>
      <c r="C90" s="16" t="s">
        <v>184</v>
      </c>
      <c r="D90" s="42" t="s">
        <v>132</v>
      </c>
      <c r="E90" s="40">
        <v>4</v>
      </c>
      <c r="F90" s="35"/>
      <c r="G90" s="16" t="s">
        <v>32</v>
      </c>
      <c r="H90" s="16" t="s">
        <v>33</v>
      </c>
      <c r="I90" s="16" t="s">
        <v>33</v>
      </c>
      <c r="J90" s="18" t="e">
        <f>IF(G90="온라인",#REF!* 7500,#REF!* 10000)</f>
        <v>#REF!</v>
      </c>
      <c r="K90" s="28">
        <v>45806</v>
      </c>
      <c r="L90" s="28">
        <v>45807</v>
      </c>
      <c r="M90" s="29"/>
    </row>
    <row r="91" spans="2:13" s="19" customFormat="1" ht="20.100000000000001" hidden="1" customHeight="1">
      <c r="B91" s="16">
        <v>34</v>
      </c>
      <c r="C91" s="16"/>
      <c r="D91" s="17"/>
      <c r="E91" s="17"/>
      <c r="F91" s="16"/>
      <c r="G91" s="16" t="s">
        <v>32</v>
      </c>
      <c r="H91" s="16" t="s">
        <v>33</v>
      </c>
      <c r="I91" s="16" t="s">
        <v>33</v>
      </c>
      <c r="J91" s="18" t="e">
        <f>IF(G91="온라인",#REF!* 7500,#REF!* 10000)</f>
        <v>#REF!</v>
      </c>
      <c r="K91" s="28">
        <v>45811</v>
      </c>
      <c r="L91" s="28"/>
      <c r="M91" s="29"/>
    </row>
    <row r="92" spans="2:13" s="19" customFormat="1" ht="20.100000000000001" hidden="1" customHeight="1">
      <c r="B92" s="16">
        <v>35</v>
      </c>
      <c r="C92" s="16"/>
      <c r="D92" s="17"/>
      <c r="E92" s="17"/>
      <c r="F92" s="16"/>
      <c r="G92" s="16" t="s">
        <v>28</v>
      </c>
      <c r="H92" s="16" t="s">
        <v>33</v>
      </c>
      <c r="I92" s="16" t="s">
        <v>17</v>
      </c>
      <c r="J92" s="18" t="e">
        <f>IF(G92="온라인",#REF!* 7500,#REF!* 10000)</f>
        <v>#REF!</v>
      </c>
      <c r="K92" s="28">
        <v>45818</v>
      </c>
      <c r="L92" s="28"/>
      <c r="M92" s="29"/>
    </row>
    <row r="93" spans="2:13" s="19" customFormat="1" ht="20.100000000000001" hidden="1" customHeight="1">
      <c r="B93" s="16">
        <v>38</v>
      </c>
      <c r="C93" s="16"/>
      <c r="D93" s="17"/>
      <c r="E93" s="17"/>
      <c r="F93" s="16"/>
      <c r="G93" s="16" t="s">
        <v>34</v>
      </c>
      <c r="H93" s="16" t="s">
        <v>30</v>
      </c>
      <c r="I93" s="16" t="s">
        <v>23</v>
      </c>
      <c r="J93" s="18" t="e">
        <f>IF(G93="온라인",#REF!* 7500,#REF!* 10000)</f>
        <v>#REF!</v>
      </c>
      <c r="K93" s="28">
        <v>45825</v>
      </c>
      <c r="L93" s="28">
        <v>45826</v>
      </c>
      <c r="M93" s="29"/>
    </row>
    <row r="94" spans="2:13" s="19" customFormat="1" ht="20.100000000000001" hidden="1" customHeight="1">
      <c r="B94" s="16">
        <v>40</v>
      </c>
      <c r="C94" s="16"/>
      <c r="D94" s="20"/>
      <c r="E94" s="20"/>
      <c r="F94" s="35"/>
      <c r="G94" s="16" t="s">
        <v>35</v>
      </c>
      <c r="H94" s="16" t="s">
        <v>36</v>
      </c>
      <c r="I94" s="16" t="s">
        <v>37</v>
      </c>
      <c r="J94" s="18" t="e">
        <f>IF(G94="온라인",#REF!* 7500,#REF!* 10000)</f>
        <v>#REF!</v>
      </c>
      <c r="K94" s="28">
        <v>45828</v>
      </c>
      <c r="L94" s="28"/>
      <c r="M94" s="29"/>
    </row>
    <row r="95" spans="2:13" s="19" customFormat="1" ht="16.5" hidden="1">
      <c r="B95" s="16">
        <v>44</v>
      </c>
      <c r="C95" s="16"/>
      <c r="D95" s="17"/>
      <c r="E95" s="17"/>
      <c r="F95" s="16"/>
      <c r="G95" s="16" t="s">
        <v>16</v>
      </c>
      <c r="H95" s="16" t="s">
        <v>17</v>
      </c>
      <c r="I95" s="16" t="s">
        <v>60</v>
      </c>
      <c r="J95" s="21" t="e">
        <f>IF(G95="온라인",#REF!* 7500,#REF!* 10000)</f>
        <v>#REF!</v>
      </c>
      <c r="K95" s="28">
        <v>45839</v>
      </c>
      <c r="L95" s="28"/>
      <c r="M95" s="29"/>
    </row>
    <row r="96" spans="2:13" s="19" customFormat="1" ht="20.100000000000001" hidden="1" customHeight="1">
      <c r="B96" s="16">
        <v>46</v>
      </c>
      <c r="C96" s="16"/>
      <c r="D96" s="17"/>
      <c r="E96" s="17"/>
      <c r="F96" s="16"/>
      <c r="G96" s="16" t="s">
        <v>16</v>
      </c>
      <c r="H96" s="16" t="s">
        <v>38</v>
      </c>
      <c r="I96" s="16" t="s">
        <v>12</v>
      </c>
      <c r="J96" s="18" t="e">
        <f>IF(G96="온라인",#REF!* 7500,#REF!* 10000)</f>
        <v>#REF!</v>
      </c>
      <c r="K96" s="28">
        <v>45853</v>
      </c>
      <c r="L96" s="28"/>
      <c r="M96" s="29"/>
    </row>
    <row r="97" spans="2:13" s="19" customFormat="1" ht="20.100000000000001" hidden="1" customHeight="1">
      <c r="B97" s="16">
        <v>47</v>
      </c>
      <c r="C97" s="16"/>
      <c r="D97" s="17"/>
      <c r="E97" s="17"/>
      <c r="F97" s="16"/>
      <c r="G97" s="16" t="s">
        <v>16</v>
      </c>
      <c r="H97" s="16" t="s">
        <v>8</v>
      </c>
      <c r="I97" s="16" t="s">
        <v>40</v>
      </c>
      <c r="J97" s="18" t="e">
        <f>IF(G97="온라인",#REF!* 7500,#REF!* 10000)</f>
        <v>#REF!</v>
      </c>
      <c r="K97" s="28">
        <v>45855</v>
      </c>
      <c r="L97" s="28">
        <v>45856</v>
      </c>
      <c r="M97" s="29"/>
    </row>
    <row r="98" spans="2:13" s="19" customFormat="1" ht="20.100000000000001" hidden="1" customHeight="1">
      <c r="B98" s="16">
        <v>51</v>
      </c>
      <c r="C98" s="16"/>
      <c r="D98" s="17"/>
      <c r="E98" s="17"/>
      <c r="F98" s="16"/>
      <c r="G98" s="16" t="s">
        <v>28</v>
      </c>
      <c r="H98" s="16" t="s">
        <v>25</v>
      </c>
      <c r="I98" s="16" t="s">
        <v>25</v>
      </c>
      <c r="J98" s="18" t="e">
        <f>IF(G98="온라인",#REF!* 7500,#REF!* 10000)</f>
        <v>#REF!</v>
      </c>
      <c r="K98" s="28">
        <v>45868</v>
      </c>
      <c r="L98" s="28">
        <v>45869</v>
      </c>
      <c r="M98" s="29"/>
    </row>
    <row r="99" spans="2:13" s="19" customFormat="1" ht="20.100000000000001" hidden="1" customHeight="1">
      <c r="B99" s="16">
        <v>52</v>
      </c>
      <c r="C99" s="16"/>
      <c r="D99" s="17"/>
      <c r="E99" s="17"/>
      <c r="F99" s="16"/>
      <c r="G99" s="16" t="s">
        <v>28</v>
      </c>
      <c r="H99" s="16" t="s">
        <v>41</v>
      </c>
      <c r="I99" s="16" t="s">
        <v>42</v>
      </c>
      <c r="J99" s="18" t="e">
        <f>IF(G99="온라인",#REF!* 7500,#REF!* 10000)</f>
        <v>#REF!</v>
      </c>
      <c r="K99" s="28">
        <v>45877</v>
      </c>
      <c r="L99" s="28"/>
      <c r="M99" s="29"/>
    </row>
    <row r="100" spans="2:13" s="19" customFormat="1" ht="20.100000000000001" hidden="1" customHeight="1">
      <c r="B100" s="16">
        <v>53</v>
      </c>
      <c r="C100" s="16"/>
      <c r="D100" s="17"/>
      <c r="E100" s="17"/>
      <c r="F100" s="16"/>
      <c r="G100" s="16" t="s">
        <v>28</v>
      </c>
      <c r="H100" s="16" t="s">
        <v>25</v>
      </c>
      <c r="I100" s="16" t="s">
        <v>25</v>
      </c>
      <c r="J100" s="18" t="e">
        <f>IF(G100="온라인",#REF!* 7500,#REF!* 10000)</f>
        <v>#REF!</v>
      </c>
      <c r="K100" s="28">
        <v>45887</v>
      </c>
      <c r="L100" s="29"/>
      <c r="M100" s="29"/>
    </row>
    <row r="101" spans="2:13" s="19" customFormat="1" ht="16.5" hidden="1">
      <c r="B101" s="16">
        <v>56</v>
      </c>
      <c r="C101" s="16"/>
      <c r="D101" s="17"/>
      <c r="E101" s="17"/>
      <c r="F101" s="16"/>
      <c r="G101" s="16" t="s">
        <v>43</v>
      </c>
      <c r="H101" s="16" t="s">
        <v>44</v>
      </c>
      <c r="I101" s="16" t="s">
        <v>17</v>
      </c>
      <c r="J101" s="18" t="e">
        <f>IF(G101="온라인",#REF!* 7500,#REF!* 10000)</f>
        <v>#REF!</v>
      </c>
      <c r="K101" s="28">
        <v>45895</v>
      </c>
      <c r="L101" s="28"/>
      <c r="M101" s="29"/>
    </row>
    <row r="102" spans="2:13" s="19" customFormat="1" ht="16.5" hidden="1">
      <c r="B102" s="16">
        <v>57</v>
      </c>
      <c r="C102" s="16"/>
      <c r="D102" s="17"/>
      <c r="E102" s="17"/>
      <c r="F102" s="16"/>
      <c r="G102" s="16" t="s">
        <v>45</v>
      </c>
      <c r="H102" s="16" t="s">
        <v>22</v>
      </c>
      <c r="I102" s="16" t="s">
        <v>17</v>
      </c>
      <c r="J102" s="18" t="e">
        <f>IF(G102="온라인",#REF!* 7500,#REF!* 10000)</f>
        <v>#REF!</v>
      </c>
      <c r="K102" s="28">
        <v>45897</v>
      </c>
      <c r="L102" s="28"/>
      <c r="M102" s="29"/>
    </row>
    <row r="103" spans="2:13" s="19" customFormat="1" ht="20.100000000000001" hidden="1" customHeight="1">
      <c r="B103" s="16">
        <v>58</v>
      </c>
      <c r="C103" s="16"/>
      <c r="D103" s="20"/>
      <c r="E103" s="20"/>
      <c r="F103" s="35"/>
      <c r="G103" s="16" t="s">
        <v>16</v>
      </c>
      <c r="H103" s="16" t="s">
        <v>17</v>
      </c>
      <c r="I103" s="16" t="s">
        <v>17</v>
      </c>
      <c r="J103" s="18" t="e">
        <f>IF(G103="온라인",#REF!* 7500,#REF!* 10000)</f>
        <v>#REF!</v>
      </c>
      <c r="K103" s="28">
        <v>45902</v>
      </c>
      <c r="L103" s="28"/>
      <c r="M103" s="29"/>
    </row>
    <row r="104" spans="2:13" s="19" customFormat="1" ht="20.100000000000001" hidden="1" customHeight="1">
      <c r="B104" s="16">
        <v>59</v>
      </c>
      <c r="C104" s="16"/>
      <c r="D104" s="20"/>
      <c r="E104" s="20"/>
      <c r="F104" s="35"/>
      <c r="G104" s="16" t="s">
        <v>16</v>
      </c>
      <c r="H104" s="16" t="s">
        <v>22</v>
      </c>
      <c r="I104" s="16" t="s">
        <v>44</v>
      </c>
      <c r="J104" s="18" t="e">
        <f>IF(G104="온라인",#REF!* 7500,#REF!* 10000)</f>
        <v>#REF!</v>
      </c>
      <c r="K104" s="28">
        <v>45903</v>
      </c>
      <c r="L104" s="28">
        <v>45904</v>
      </c>
      <c r="M104" s="29"/>
    </row>
    <row r="105" spans="2:13" s="19" customFormat="1" ht="20.100000000000001" hidden="1" customHeight="1">
      <c r="B105" s="16">
        <v>60</v>
      </c>
      <c r="C105" s="16"/>
      <c r="D105" s="17"/>
      <c r="E105" s="17"/>
      <c r="F105" s="16"/>
      <c r="G105" s="16" t="s">
        <v>46</v>
      </c>
      <c r="H105" s="16" t="s">
        <v>25</v>
      </c>
      <c r="I105" s="16" t="s">
        <v>30</v>
      </c>
      <c r="J105" s="18" t="e">
        <f>IF(G105="온라인",#REF!* 7500,#REF!* 10000)</f>
        <v>#REF!</v>
      </c>
      <c r="K105" s="28">
        <v>45905</v>
      </c>
      <c r="L105" s="28"/>
      <c r="M105" s="29"/>
    </row>
    <row r="106" spans="2:13" s="19" customFormat="1" ht="20.100000000000001" hidden="1" customHeight="1">
      <c r="B106" s="16">
        <v>66</v>
      </c>
      <c r="C106" s="16"/>
      <c r="D106" s="20"/>
      <c r="E106" s="20"/>
      <c r="F106" s="35"/>
      <c r="G106" s="16" t="s">
        <v>46</v>
      </c>
      <c r="H106" s="16" t="s">
        <v>47</v>
      </c>
      <c r="I106" s="16" t="s">
        <v>22</v>
      </c>
      <c r="J106" s="18" t="e">
        <f>IF(G106="온라인",#REF!* 7500,#REF!* 10000)</f>
        <v>#REF!</v>
      </c>
      <c r="K106" s="28">
        <v>45917</v>
      </c>
      <c r="L106" s="28"/>
      <c r="M106" s="29"/>
    </row>
    <row r="107" spans="2:13" s="19" customFormat="1" ht="20.100000000000001" hidden="1" customHeight="1">
      <c r="B107" s="16">
        <v>68</v>
      </c>
      <c r="C107" s="16"/>
      <c r="D107" s="17"/>
      <c r="E107" s="17"/>
      <c r="F107" s="16"/>
      <c r="G107" s="16" t="s">
        <v>16</v>
      </c>
      <c r="H107" s="16" t="s">
        <v>4</v>
      </c>
      <c r="I107" s="16" t="s">
        <v>12</v>
      </c>
      <c r="J107" s="18" t="e">
        <f>IF(G107="온라인",#REF!* 7500,#REF!* 10000)</f>
        <v>#REF!</v>
      </c>
      <c r="K107" s="28">
        <v>45925</v>
      </c>
      <c r="L107" s="28"/>
      <c r="M107" s="29"/>
    </row>
    <row r="108" spans="2:13" ht="20.100000000000001" hidden="1" customHeight="1">
      <c r="B108" s="16">
        <v>71</v>
      </c>
      <c r="C108" s="16"/>
      <c r="D108" s="22"/>
      <c r="E108" s="22"/>
      <c r="F108" s="6"/>
      <c r="G108" s="6" t="s">
        <v>15</v>
      </c>
      <c r="H108" s="6" t="s">
        <v>17</v>
      </c>
      <c r="I108" s="6" t="s">
        <v>17</v>
      </c>
      <c r="J108" s="18" t="e">
        <f>IF(G108="온라인",#REF!* 7500,#REF!* 10000)</f>
        <v>#REF!</v>
      </c>
      <c r="K108" s="25">
        <v>45930</v>
      </c>
      <c r="L108" s="28"/>
    </row>
    <row r="109" spans="2:13" ht="20.100000000000001" hidden="1" customHeight="1">
      <c r="B109" s="16">
        <v>72</v>
      </c>
      <c r="C109" s="16"/>
      <c r="D109" s="22"/>
      <c r="E109" s="22"/>
      <c r="F109" s="6"/>
      <c r="G109" s="6" t="s">
        <v>39</v>
      </c>
      <c r="H109" s="6" t="s">
        <v>17</v>
      </c>
      <c r="I109" s="6" t="s">
        <v>17</v>
      </c>
      <c r="J109" s="18" t="e">
        <f>IF(G109="온라인",#REF!* 7500,#REF!* 10000)</f>
        <v>#REF!</v>
      </c>
      <c r="K109" s="28">
        <v>45944</v>
      </c>
      <c r="L109" s="28"/>
    </row>
    <row r="110" spans="2:13" ht="20.100000000000001" hidden="1" customHeight="1">
      <c r="B110" s="16">
        <v>75</v>
      </c>
      <c r="C110" s="16"/>
      <c r="D110" s="17"/>
      <c r="E110" s="17"/>
      <c r="F110" s="16"/>
      <c r="G110" s="16" t="s">
        <v>16</v>
      </c>
      <c r="H110" s="16" t="s">
        <v>4</v>
      </c>
      <c r="I110" s="16" t="s">
        <v>12</v>
      </c>
      <c r="J110" s="18" t="e">
        <f>IF(G110="온라인",#REF!* 7500,#REF!* 10000)</f>
        <v>#REF!</v>
      </c>
      <c r="K110" s="28">
        <v>45947</v>
      </c>
      <c r="L110" s="28"/>
    </row>
    <row r="111" spans="2:13" ht="20.100000000000001" hidden="1" customHeight="1">
      <c r="B111" s="16">
        <v>76</v>
      </c>
      <c r="C111" s="16"/>
      <c r="D111" s="20"/>
      <c r="E111" s="20"/>
      <c r="F111" s="35"/>
      <c r="G111" s="16" t="s">
        <v>48</v>
      </c>
      <c r="H111" s="16" t="s">
        <v>17</v>
      </c>
      <c r="I111" s="16" t="s">
        <v>17</v>
      </c>
      <c r="J111" s="18" t="e">
        <f>IF(G111="온라인",#REF!* 7500,#REF!* 10000)</f>
        <v>#REF!</v>
      </c>
      <c r="K111" s="28">
        <v>45951</v>
      </c>
      <c r="L111" s="28"/>
    </row>
    <row r="112" spans="2:13" ht="20.100000000000001" hidden="1" customHeight="1">
      <c r="B112" s="16">
        <v>77</v>
      </c>
      <c r="C112" s="16"/>
      <c r="D112" s="17"/>
      <c r="E112" s="17"/>
      <c r="F112" s="16"/>
      <c r="G112" s="16" t="s">
        <v>28</v>
      </c>
      <c r="H112" s="16" t="s">
        <v>31</v>
      </c>
      <c r="I112" s="16" t="s">
        <v>17</v>
      </c>
      <c r="J112" s="18" t="e">
        <f>IF(G112="온라인",#REF!* 7500,#REF!* 10000)</f>
        <v>#REF!</v>
      </c>
      <c r="K112" s="28">
        <v>45953</v>
      </c>
      <c r="L112" s="28">
        <v>45954</v>
      </c>
    </row>
    <row r="113" spans="2:13" ht="20.100000000000001" hidden="1" customHeight="1">
      <c r="B113" s="16">
        <v>78</v>
      </c>
      <c r="C113" s="16"/>
      <c r="D113" s="22"/>
      <c r="E113" s="22"/>
      <c r="F113" s="6"/>
      <c r="G113" s="6" t="s">
        <v>28</v>
      </c>
      <c r="H113" s="6" t="s">
        <v>17</v>
      </c>
      <c r="I113" s="6" t="s">
        <v>25</v>
      </c>
      <c r="J113" s="18" t="e">
        <f>IF(G113="온라인",#REF!* 7500,#REF!* 10000)</f>
        <v>#REF!</v>
      </c>
      <c r="K113" s="25">
        <v>45958</v>
      </c>
      <c r="L113" s="25"/>
    </row>
    <row r="114" spans="2:13" ht="20.100000000000001" hidden="1" customHeight="1">
      <c r="B114" s="16">
        <v>80</v>
      </c>
      <c r="C114" s="16"/>
      <c r="D114" s="22"/>
      <c r="E114" s="22"/>
      <c r="F114" s="6"/>
      <c r="G114" s="6" t="s">
        <v>16</v>
      </c>
      <c r="H114" s="6" t="s">
        <v>17</v>
      </c>
      <c r="I114" s="6" t="s">
        <v>17</v>
      </c>
      <c r="J114" s="18" t="e">
        <f>IF(G114="온라인",#REF!* 7500,#REF!* 10000)</f>
        <v>#REF!</v>
      </c>
      <c r="K114" s="25">
        <v>45960</v>
      </c>
      <c r="L114" s="25"/>
    </row>
    <row r="115" spans="2:13" ht="20.100000000000001" hidden="1" customHeight="1">
      <c r="B115" s="16">
        <v>85</v>
      </c>
      <c r="C115" s="16"/>
      <c r="D115" s="17"/>
      <c r="E115" s="17"/>
      <c r="F115" s="16"/>
      <c r="G115" s="16" t="s">
        <v>49</v>
      </c>
      <c r="H115" s="16" t="s">
        <v>17</v>
      </c>
      <c r="I115" s="16" t="s">
        <v>50</v>
      </c>
      <c r="J115" s="18" t="e">
        <f>IF(G115="온라인",#REF!* 7500,#REF!* 10000)</f>
        <v>#REF!</v>
      </c>
      <c r="K115" s="28">
        <v>45972</v>
      </c>
      <c r="L115" s="28"/>
    </row>
    <row r="116" spans="2:13" ht="20.100000000000001" hidden="1" customHeight="1">
      <c r="B116" s="16" t="e">
        <f>_xlfn.AGGREGATE(3,5,#REF!)</f>
        <v>#REF!</v>
      </c>
      <c r="C116" s="16"/>
      <c r="D116" s="17"/>
      <c r="E116" s="17"/>
      <c r="F116" s="6" t="s">
        <v>65</v>
      </c>
      <c r="G116" s="16" t="s">
        <v>51</v>
      </c>
      <c r="H116" s="16" t="s">
        <v>52</v>
      </c>
      <c r="I116" s="16" t="s">
        <v>53</v>
      </c>
      <c r="J116" s="18" t="e">
        <f>IF(G116="온라인",#REF!* 7500,#REF!* 10000)</f>
        <v>#REF!</v>
      </c>
      <c r="K116" s="28">
        <v>45972</v>
      </c>
      <c r="L116" s="28">
        <v>45973</v>
      </c>
      <c r="M116" s="26">
        <v>1</v>
      </c>
    </row>
    <row r="117" spans="2:13" ht="20.100000000000001" hidden="1" customHeight="1">
      <c r="B117" s="16">
        <v>89</v>
      </c>
      <c r="C117" s="16"/>
      <c r="D117" s="22"/>
      <c r="E117" s="22"/>
      <c r="F117" s="6"/>
      <c r="G117" s="6" t="s">
        <v>54</v>
      </c>
      <c r="H117" s="6" t="s">
        <v>55</v>
      </c>
      <c r="I117" s="6" t="s">
        <v>17</v>
      </c>
      <c r="J117" s="18" t="e">
        <f>IF(G117="온라인",#REF!* 7500,#REF!* 10000)</f>
        <v>#REF!</v>
      </c>
      <c r="K117" s="25">
        <v>45978</v>
      </c>
      <c r="L117" s="28"/>
    </row>
    <row r="118" spans="2:13" ht="20.100000000000001" hidden="1" customHeight="1">
      <c r="B118" s="16">
        <v>93</v>
      </c>
      <c r="C118" s="16"/>
      <c r="D118" s="20"/>
      <c r="E118" s="20"/>
      <c r="F118" s="35"/>
      <c r="G118" s="16" t="s">
        <v>56</v>
      </c>
      <c r="H118" s="16" t="s">
        <v>57</v>
      </c>
      <c r="I118" s="16" t="s">
        <v>58</v>
      </c>
      <c r="J118" s="18" t="e">
        <f>IF(G118="온라인",#REF!* 7500,#REF!* 10000)</f>
        <v>#REF!</v>
      </c>
      <c r="K118" s="28">
        <v>45988</v>
      </c>
      <c r="L118" s="28"/>
    </row>
    <row r="119" spans="2:13" ht="20.100000000000001" hidden="1" customHeight="1">
      <c r="B119" s="16">
        <v>95</v>
      </c>
      <c r="C119" s="16"/>
      <c r="D119" s="20"/>
      <c r="E119" s="20"/>
      <c r="F119" s="35"/>
      <c r="G119" s="16" t="s">
        <v>16</v>
      </c>
      <c r="H119" s="16" t="s">
        <v>17</v>
      </c>
      <c r="I119" s="16" t="s">
        <v>47</v>
      </c>
      <c r="J119" s="18" t="e">
        <f>IF(G119="온라인",#REF!* 7500,#REF!* 10000)</f>
        <v>#REF!</v>
      </c>
      <c r="K119" s="28"/>
      <c r="L119" s="28"/>
    </row>
    <row r="120" spans="2:13" ht="20.100000000000001" hidden="1" customHeight="1">
      <c r="B120" s="16">
        <v>97</v>
      </c>
      <c r="C120" s="16"/>
      <c r="D120" s="20"/>
      <c r="E120" s="20"/>
      <c r="F120" s="35"/>
      <c r="G120" s="16" t="s">
        <v>28</v>
      </c>
      <c r="H120" s="16" t="s">
        <v>17</v>
      </c>
      <c r="I120" s="16" t="s">
        <v>47</v>
      </c>
      <c r="J120" s="18" t="e">
        <f>IF(G120="온라인",#REF!* 7500,#REF!* 10000)</f>
        <v>#REF!</v>
      </c>
      <c r="K120" s="28"/>
      <c r="L120" s="28"/>
    </row>
    <row r="121" spans="2:13" ht="20.100000000000001" hidden="1" customHeight="1">
      <c r="B121" s="16">
        <v>98</v>
      </c>
      <c r="C121" s="16"/>
      <c r="D121" s="20"/>
      <c r="E121" s="20"/>
      <c r="F121" s="35"/>
      <c r="G121" s="16" t="s">
        <v>28</v>
      </c>
      <c r="H121" s="16" t="s">
        <v>59</v>
      </c>
      <c r="I121" s="16" t="s">
        <v>25</v>
      </c>
      <c r="J121" s="18" t="e">
        <f>IF(G121="온라인",#REF!* 7500,#REF!* 10000)</f>
        <v>#REF!</v>
      </c>
      <c r="K121" s="28"/>
      <c r="L121" s="28"/>
    </row>
    <row r="122" spans="2:13" ht="20.100000000000001" hidden="1" customHeight="1">
      <c r="B122" s="33" t="s">
        <v>63</v>
      </c>
      <c r="C122" s="33"/>
      <c r="D122" s="32"/>
      <c r="E122" s="32"/>
      <c r="F122" s="34"/>
      <c r="G122" s="32"/>
      <c r="H122" s="32"/>
      <c r="I122" s="32"/>
      <c r="J122" s="32"/>
      <c r="K122" s="25"/>
      <c r="L122" s="25"/>
    </row>
    <row r="123" spans="2:13" ht="20.100000000000001" customHeight="1">
      <c r="B123" s="40">
        <f>_xlfn.AGGREGATE(3,5,$C$8:C123)</f>
        <v>79</v>
      </c>
      <c r="C123" s="46" t="s">
        <v>184</v>
      </c>
      <c r="D123" s="42" t="str">
        <f>TEXT($K123,"m/d(aaa)")</f>
        <v>11/25(수)</v>
      </c>
      <c r="E123" s="40">
        <v>4</v>
      </c>
      <c r="F123" s="41" t="s">
        <v>106</v>
      </c>
      <c r="G123" s="41" t="s">
        <v>16</v>
      </c>
      <c r="H123" s="41" t="s">
        <v>9</v>
      </c>
      <c r="I123" s="41" t="s">
        <v>97</v>
      </c>
      <c r="J123" s="43">
        <f t="shared" ref="J123" si="7">IF(G123="온라인", $E123*7500, $E123*10000)</f>
        <v>40000</v>
      </c>
      <c r="K123" s="25">
        <v>46351</v>
      </c>
      <c r="L123" s="25"/>
    </row>
    <row r="124" spans="2:13" ht="20.100000000000001" customHeight="1">
      <c r="B124" s="37" t="s">
        <v>186</v>
      </c>
      <c r="C124" s="13"/>
      <c r="D124" s="14"/>
      <c r="E124" s="14"/>
      <c r="F124" s="13"/>
      <c r="G124" s="13"/>
      <c r="H124" s="13"/>
      <c r="I124" s="13"/>
      <c r="J124" s="15"/>
      <c r="K124" s="25"/>
      <c r="L124" s="25"/>
    </row>
    <row r="125" spans="2:13" ht="20.100000000000001" customHeight="1">
      <c r="B125" s="37"/>
      <c r="C125" s="13"/>
      <c r="D125" s="14"/>
      <c r="E125" s="14"/>
      <c r="F125" s="13"/>
      <c r="G125" s="13"/>
      <c r="H125" s="13"/>
      <c r="I125" s="13"/>
      <c r="J125" s="15"/>
      <c r="K125" s="25"/>
      <c r="L125" s="25"/>
    </row>
    <row r="126" spans="2:13" ht="20.100000000000001" customHeight="1">
      <c r="B126" s="11" t="s">
        <v>19</v>
      </c>
      <c r="C126" s="11"/>
      <c r="D126" s="9"/>
      <c r="E126" s="9"/>
      <c r="J126" s="10"/>
      <c r="K126" s="25"/>
      <c r="L126" s="25"/>
    </row>
    <row r="127" spans="2:13" ht="24.75" customHeight="1">
      <c r="B127" s="56" t="s">
        <v>14</v>
      </c>
      <c r="C127" s="56" t="s">
        <v>2</v>
      </c>
      <c r="D127" s="57" t="s">
        <v>133</v>
      </c>
      <c r="E127" s="58" t="s">
        <v>136</v>
      </c>
      <c r="F127" s="56" t="s">
        <v>64</v>
      </c>
      <c r="G127" s="56" t="s">
        <v>0</v>
      </c>
      <c r="H127" s="56" t="s">
        <v>66</v>
      </c>
      <c r="I127" s="56"/>
      <c r="J127" s="56" t="s">
        <v>13</v>
      </c>
      <c r="K127" s="25"/>
      <c r="L127" s="25"/>
    </row>
    <row r="128" spans="2:13" ht="21.75" customHeight="1">
      <c r="B128" s="56"/>
      <c r="C128" s="56"/>
      <c r="D128" s="57"/>
      <c r="E128" s="58"/>
      <c r="F128" s="56"/>
      <c r="G128" s="56"/>
      <c r="H128" s="4" t="s">
        <v>67</v>
      </c>
      <c r="I128" s="4" t="s">
        <v>68</v>
      </c>
      <c r="J128" s="56"/>
      <c r="K128" s="27" t="s">
        <v>6</v>
      </c>
      <c r="L128" s="27" t="s">
        <v>7</v>
      </c>
    </row>
    <row r="129" spans="2:12" ht="20.100000000000001" customHeight="1">
      <c r="B129" s="6">
        <v>1</v>
      </c>
      <c r="C129" s="22" t="s">
        <v>193</v>
      </c>
      <c r="D129" s="7" t="s">
        <v>134</v>
      </c>
      <c r="E129" s="6">
        <v>20</v>
      </c>
      <c r="F129" s="6" t="s">
        <v>141</v>
      </c>
      <c r="G129" s="6" t="s">
        <v>3</v>
      </c>
      <c r="H129" s="6" t="s">
        <v>8</v>
      </c>
      <c r="I129" s="6" t="s">
        <v>5</v>
      </c>
      <c r="J129" s="23">
        <f>IF(G129="온라인",E129* 7500,E129* 10000)</f>
        <v>150000</v>
      </c>
      <c r="K129" s="25">
        <v>46024</v>
      </c>
      <c r="L129" s="25">
        <v>46387</v>
      </c>
    </row>
    <row r="130" spans="2:12" ht="20.100000000000001" customHeight="1">
      <c r="B130" s="6">
        <v>2</v>
      </c>
      <c r="C130" s="22" t="s">
        <v>194</v>
      </c>
      <c r="D130" s="7" t="s">
        <v>134</v>
      </c>
      <c r="E130" s="6">
        <v>20</v>
      </c>
      <c r="F130" s="6" t="s">
        <v>141</v>
      </c>
      <c r="G130" s="6" t="s">
        <v>3</v>
      </c>
      <c r="H130" s="6" t="s">
        <v>9</v>
      </c>
      <c r="I130" s="6" t="s">
        <v>5</v>
      </c>
      <c r="J130" s="23">
        <f t="shared" ref="J130:J147" si="8">IF(G130="온라인",E130* 7500,E130* 10000)</f>
        <v>150000</v>
      </c>
      <c r="K130" s="25">
        <v>46024</v>
      </c>
      <c r="L130" s="25">
        <v>46387</v>
      </c>
    </row>
    <row r="131" spans="2:12" ht="20.100000000000001" customHeight="1">
      <c r="B131" s="6">
        <v>3</v>
      </c>
      <c r="C131" s="22" t="s">
        <v>195</v>
      </c>
      <c r="D131" s="7" t="s">
        <v>134</v>
      </c>
      <c r="E131" s="6">
        <v>6</v>
      </c>
      <c r="F131" s="6" t="s">
        <v>141</v>
      </c>
      <c r="G131" s="6" t="s">
        <v>3</v>
      </c>
      <c r="H131" s="6" t="s">
        <v>4</v>
      </c>
      <c r="I131" s="6" t="s">
        <v>71</v>
      </c>
      <c r="J131" s="23">
        <f t="shared" si="8"/>
        <v>45000</v>
      </c>
      <c r="K131" s="25">
        <v>46024</v>
      </c>
      <c r="L131" s="25">
        <v>46387</v>
      </c>
    </row>
    <row r="132" spans="2:12" ht="20.100000000000001" customHeight="1">
      <c r="B132" s="6">
        <v>4</v>
      </c>
      <c r="C132" s="22" t="s">
        <v>196</v>
      </c>
      <c r="D132" s="7" t="s">
        <v>134</v>
      </c>
      <c r="E132" s="6">
        <v>4</v>
      </c>
      <c r="F132" s="6" t="s">
        <v>141</v>
      </c>
      <c r="G132" s="6" t="s">
        <v>3</v>
      </c>
      <c r="H132" s="6" t="s">
        <v>4</v>
      </c>
      <c r="I132" s="6" t="s">
        <v>12</v>
      </c>
      <c r="J132" s="23">
        <f t="shared" si="8"/>
        <v>30000</v>
      </c>
      <c r="K132" s="25">
        <v>46024</v>
      </c>
      <c r="L132" s="25">
        <v>46387</v>
      </c>
    </row>
    <row r="133" spans="2:12" ht="20.100000000000001" customHeight="1">
      <c r="B133" s="6">
        <v>5</v>
      </c>
      <c r="C133" s="22" t="s">
        <v>197</v>
      </c>
      <c r="D133" s="7" t="s">
        <v>134</v>
      </c>
      <c r="E133" s="6">
        <v>12</v>
      </c>
      <c r="F133" s="6" t="s">
        <v>141</v>
      </c>
      <c r="G133" s="6" t="s">
        <v>3</v>
      </c>
      <c r="H133" s="6" t="s">
        <v>76</v>
      </c>
      <c r="I133" s="6" t="s">
        <v>11</v>
      </c>
      <c r="J133" s="23">
        <f t="shared" si="8"/>
        <v>90000</v>
      </c>
      <c r="K133" s="25">
        <v>46024</v>
      </c>
      <c r="L133" s="25">
        <v>46387</v>
      </c>
    </row>
    <row r="134" spans="2:12" ht="20.100000000000001" customHeight="1">
      <c r="B134" s="6">
        <v>6</v>
      </c>
      <c r="C134" s="22" t="s">
        <v>198</v>
      </c>
      <c r="D134" s="7" t="s">
        <v>134</v>
      </c>
      <c r="E134" s="6">
        <v>4</v>
      </c>
      <c r="F134" s="6" t="s">
        <v>141</v>
      </c>
      <c r="G134" s="6" t="s">
        <v>3</v>
      </c>
      <c r="H134" s="6" t="s">
        <v>98</v>
      </c>
      <c r="I134" s="6" t="s">
        <v>99</v>
      </c>
      <c r="J134" s="23">
        <f t="shared" si="8"/>
        <v>30000</v>
      </c>
      <c r="K134" s="25">
        <v>46024</v>
      </c>
      <c r="L134" s="25">
        <v>46387</v>
      </c>
    </row>
    <row r="135" spans="2:12" ht="20.100000000000001" customHeight="1">
      <c r="B135" s="6">
        <v>7</v>
      </c>
      <c r="C135" s="22" t="s">
        <v>199</v>
      </c>
      <c r="D135" s="7" t="s">
        <v>134</v>
      </c>
      <c r="E135" s="6">
        <v>1</v>
      </c>
      <c r="F135" s="6" t="s">
        <v>141</v>
      </c>
      <c r="G135" s="6" t="s">
        <v>3</v>
      </c>
      <c r="H135" s="6" t="s">
        <v>4</v>
      </c>
      <c r="I135" s="6" t="s">
        <v>10</v>
      </c>
      <c r="J135" s="23">
        <f t="shared" si="8"/>
        <v>7500</v>
      </c>
      <c r="K135" s="25">
        <v>46024</v>
      </c>
      <c r="L135" s="25">
        <v>46387</v>
      </c>
    </row>
    <row r="136" spans="2:12" ht="20.100000000000001" customHeight="1">
      <c r="B136" s="6">
        <v>8</v>
      </c>
      <c r="C136" s="22" t="s">
        <v>200</v>
      </c>
      <c r="D136" s="7" t="s">
        <v>134</v>
      </c>
      <c r="E136" s="6">
        <v>1</v>
      </c>
      <c r="F136" s="6" t="s">
        <v>141</v>
      </c>
      <c r="G136" s="6" t="s">
        <v>3</v>
      </c>
      <c r="H136" s="6" t="s">
        <v>4</v>
      </c>
      <c r="I136" s="6" t="s">
        <v>10</v>
      </c>
      <c r="J136" s="23">
        <f t="shared" si="8"/>
        <v>7500</v>
      </c>
      <c r="K136" s="25">
        <v>46024</v>
      </c>
      <c r="L136" s="25">
        <v>46387</v>
      </c>
    </row>
    <row r="137" spans="2:12" ht="20.100000000000001" customHeight="1">
      <c r="B137" s="6">
        <v>9</v>
      </c>
      <c r="C137" s="22" t="s">
        <v>201</v>
      </c>
      <c r="D137" s="7" t="s">
        <v>135</v>
      </c>
      <c r="E137" s="6">
        <v>6</v>
      </c>
      <c r="F137" s="6" t="s">
        <v>141</v>
      </c>
      <c r="G137" s="6" t="s">
        <v>3</v>
      </c>
      <c r="H137" s="6" t="s">
        <v>100</v>
      </c>
      <c r="I137" s="6" t="s">
        <v>101</v>
      </c>
      <c r="J137" s="23">
        <f t="shared" si="8"/>
        <v>45000</v>
      </c>
      <c r="K137" s="30">
        <v>46084</v>
      </c>
      <c r="L137" s="25">
        <v>46387</v>
      </c>
    </row>
    <row r="138" spans="2:12" ht="20.100000000000001" customHeight="1">
      <c r="B138" s="6">
        <v>10</v>
      </c>
      <c r="C138" s="22" t="s">
        <v>202</v>
      </c>
      <c r="D138" s="7" t="s">
        <v>135</v>
      </c>
      <c r="E138" s="6">
        <v>1</v>
      </c>
      <c r="F138" s="6" t="s">
        <v>141</v>
      </c>
      <c r="G138" s="6" t="s">
        <v>3</v>
      </c>
      <c r="H138" s="6" t="s">
        <v>4</v>
      </c>
      <c r="I138" s="6" t="s">
        <v>10</v>
      </c>
      <c r="J138" s="23">
        <f t="shared" si="8"/>
        <v>7500</v>
      </c>
      <c r="K138" s="30">
        <v>46084</v>
      </c>
      <c r="L138" s="25">
        <v>46387</v>
      </c>
    </row>
    <row r="139" spans="2:12" ht="20.100000000000001" customHeight="1">
      <c r="B139" s="6">
        <v>11</v>
      </c>
      <c r="C139" s="22" t="s">
        <v>203</v>
      </c>
      <c r="D139" s="7" t="s">
        <v>135</v>
      </c>
      <c r="E139" s="6">
        <v>1</v>
      </c>
      <c r="F139" s="6" t="s">
        <v>141</v>
      </c>
      <c r="G139" s="6" t="s">
        <v>3</v>
      </c>
      <c r="H139" s="6" t="s">
        <v>4</v>
      </c>
      <c r="I139" s="6" t="s">
        <v>10</v>
      </c>
      <c r="J139" s="23">
        <f t="shared" si="8"/>
        <v>7500</v>
      </c>
      <c r="K139" s="30">
        <v>46084</v>
      </c>
      <c r="L139" s="25">
        <v>46387</v>
      </c>
    </row>
    <row r="140" spans="2:12" ht="20.100000000000001" customHeight="1">
      <c r="B140" s="6">
        <v>12</v>
      </c>
      <c r="C140" s="22" t="s">
        <v>204</v>
      </c>
      <c r="D140" s="7" t="s">
        <v>135</v>
      </c>
      <c r="E140" s="6">
        <v>1</v>
      </c>
      <c r="F140" s="6" t="s">
        <v>141</v>
      </c>
      <c r="G140" s="6" t="s">
        <v>3</v>
      </c>
      <c r="H140" s="6" t="s">
        <v>4</v>
      </c>
      <c r="I140" s="6" t="s">
        <v>10</v>
      </c>
      <c r="J140" s="23">
        <f t="shared" si="8"/>
        <v>7500</v>
      </c>
      <c r="K140" s="30">
        <v>46084</v>
      </c>
      <c r="L140" s="25">
        <v>46387</v>
      </c>
    </row>
    <row r="141" spans="2:12" ht="20.100000000000001" customHeight="1">
      <c r="B141" s="6">
        <v>13</v>
      </c>
      <c r="C141" s="22" t="s">
        <v>205</v>
      </c>
      <c r="D141" s="7" t="s">
        <v>135</v>
      </c>
      <c r="E141" s="6">
        <v>1</v>
      </c>
      <c r="F141" s="6" t="s">
        <v>141</v>
      </c>
      <c r="G141" s="6" t="s">
        <v>3</v>
      </c>
      <c r="H141" s="6" t="s">
        <v>4</v>
      </c>
      <c r="I141" s="6" t="s">
        <v>10</v>
      </c>
      <c r="J141" s="23">
        <f t="shared" si="8"/>
        <v>7500</v>
      </c>
      <c r="K141" s="30">
        <v>46084</v>
      </c>
      <c r="L141" s="25">
        <v>46387</v>
      </c>
    </row>
    <row r="142" spans="2:12" ht="20.100000000000001" customHeight="1">
      <c r="B142" s="6">
        <v>14</v>
      </c>
      <c r="C142" s="22" t="s">
        <v>206</v>
      </c>
      <c r="D142" s="7" t="s">
        <v>135</v>
      </c>
      <c r="E142" s="6">
        <v>1</v>
      </c>
      <c r="F142" s="6" t="s">
        <v>141</v>
      </c>
      <c r="G142" s="6" t="s">
        <v>3</v>
      </c>
      <c r="H142" s="6" t="s">
        <v>4</v>
      </c>
      <c r="I142" s="6" t="s">
        <v>10</v>
      </c>
      <c r="J142" s="23">
        <f t="shared" si="8"/>
        <v>7500</v>
      </c>
      <c r="K142" s="30">
        <v>46084</v>
      </c>
      <c r="L142" s="25">
        <v>46387</v>
      </c>
    </row>
    <row r="143" spans="2:12" ht="20.100000000000001" customHeight="1">
      <c r="B143" s="6">
        <v>15</v>
      </c>
      <c r="C143" s="22" t="s">
        <v>207</v>
      </c>
      <c r="D143" s="7" t="s">
        <v>135</v>
      </c>
      <c r="E143" s="6">
        <v>1</v>
      </c>
      <c r="F143" s="6" t="s">
        <v>141</v>
      </c>
      <c r="G143" s="6" t="s">
        <v>3</v>
      </c>
      <c r="H143" s="6" t="s">
        <v>4</v>
      </c>
      <c r="I143" s="6" t="s">
        <v>10</v>
      </c>
      <c r="J143" s="23">
        <f t="shared" si="8"/>
        <v>7500</v>
      </c>
      <c r="K143" s="30">
        <v>46084</v>
      </c>
      <c r="L143" s="25">
        <v>46387</v>
      </c>
    </row>
    <row r="144" spans="2:12" ht="20.100000000000001" customHeight="1">
      <c r="B144" s="6">
        <v>16</v>
      </c>
      <c r="C144" s="22" t="s">
        <v>208</v>
      </c>
      <c r="D144" s="7" t="s">
        <v>135</v>
      </c>
      <c r="E144" s="6">
        <v>1</v>
      </c>
      <c r="F144" s="6" t="s">
        <v>141</v>
      </c>
      <c r="G144" s="6" t="s">
        <v>3</v>
      </c>
      <c r="H144" s="6" t="s">
        <v>4</v>
      </c>
      <c r="I144" s="6" t="s">
        <v>10</v>
      </c>
      <c r="J144" s="23">
        <f t="shared" si="8"/>
        <v>7500</v>
      </c>
      <c r="K144" s="30">
        <v>46084</v>
      </c>
      <c r="L144" s="25">
        <v>46387</v>
      </c>
    </row>
    <row r="145" spans="2:12" ht="20.100000000000001" customHeight="1">
      <c r="B145" s="6">
        <v>17</v>
      </c>
      <c r="C145" s="22" t="s">
        <v>209</v>
      </c>
      <c r="D145" s="7" t="s">
        <v>135</v>
      </c>
      <c r="E145" s="6">
        <v>1</v>
      </c>
      <c r="F145" s="6" t="s">
        <v>141</v>
      </c>
      <c r="G145" s="6" t="s">
        <v>3</v>
      </c>
      <c r="H145" s="6" t="s">
        <v>4</v>
      </c>
      <c r="I145" s="6" t="s">
        <v>10</v>
      </c>
      <c r="J145" s="23">
        <f t="shared" si="8"/>
        <v>7500</v>
      </c>
      <c r="K145" s="30">
        <v>46084</v>
      </c>
      <c r="L145" s="25">
        <v>46387</v>
      </c>
    </row>
    <row r="146" spans="2:12" ht="20.100000000000001" customHeight="1">
      <c r="B146" s="6">
        <v>18</v>
      </c>
      <c r="C146" s="22" t="s">
        <v>210</v>
      </c>
      <c r="D146" s="7" t="s">
        <v>135</v>
      </c>
      <c r="E146" s="6">
        <v>2</v>
      </c>
      <c r="F146" s="6" t="s">
        <v>141</v>
      </c>
      <c r="G146" s="6" t="s">
        <v>3</v>
      </c>
      <c r="H146" s="6" t="s">
        <v>4</v>
      </c>
      <c r="I146" s="6" t="s">
        <v>10</v>
      </c>
      <c r="J146" s="23">
        <f t="shared" si="8"/>
        <v>15000</v>
      </c>
      <c r="K146" s="30">
        <v>46084</v>
      </c>
      <c r="L146" s="25">
        <v>46387</v>
      </c>
    </row>
    <row r="147" spans="2:12" ht="20.100000000000001" customHeight="1">
      <c r="B147" s="6">
        <v>19</v>
      </c>
      <c r="C147" s="22" t="s">
        <v>211</v>
      </c>
      <c r="D147" s="7" t="s">
        <v>135</v>
      </c>
      <c r="E147" s="6">
        <v>1</v>
      </c>
      <c r="F147" s="6" t="s">
        <v>141</v>
      </c>
      <c r="G147" s="6" t="s">
        <v>3</v>
      </c>
      <c r="H147" s="6" t="s">
        <v>4</v>
      </c>
      <c r="I147" s="6" t="s">
        <v>10</v>
      </c>
      <c r="J147" s="23">
        <f t="shared" si="8"/>
        <v>7500</v>
      </c>
      <c r="K147" s="30">
        <v>46084</v>
      </c>
      <c r="L147" s="25">
        <v>46387</v>
      </c>
    </row>
    <row r="148" spans="2:12" ht="20.100000000000001" hidden="1" customHeight="1">
      <c r="B148" s="6">
        <v>20</v>
      </c>
      <c r="C148" s="24" t="s">
        <v>126</v>
      </c>
      <c r="D148" s="7" t="s">
        <v>135</v>
      </c>
      <c r="E148" s="6">
        <v>1</v>
      </c>
      <c r="F148" s="6" t="s">
        <v>65</v>
      </c>
      <c r="G148" s="6" t="s">
        <v>3</v>
      </c>
      <c r="H148" s="6" t="s">
        <v>4</v>
      </c>
      <c r="I148" s="6" t="s">
        <v>10</v>
      </c>
      <c r="J148" s="23" t="e">
        <f>IF(G148="온라인",#REF!* 7500,#REF!* 10000)</f>
        <v>#REF!</v>
      </c>
      <c r="K148" s="30">
        <v>46084</v>
      </c>
      <c r="L148" s="25">
        <v>46387</v>
      </c>
    </row>
    <row r="149" spans="2:12" ht="20.100000000000001" hidden="1" customHeight="1">
      <c r="B149" s="6">
        <v>21</v>
      </c>
      <c r="C149" s="24" t="s">
        <v>127</v>
      </c>
      <c r="D149" s="7" t="s">
        <v>135</v>
      </c>
      <c r="E149" s="6">
        <v>1</v>
      </c>
      <c r="F149" s="6" t="s">
        <v>65</v>
      </c>
      <c r="G149" s="6" t="s">
        <v>3</v>
      </c>
      <c r="H149" s="6" t="s">
        <v>4</v>
      </c>
      <c r="I149" s="6" t="s">
        <v>10</v>
      </c>
      <c r="J149" s="23" t="e">
        <f>IF(G149="온라인",#REF!* 7500,#REF!* 10000)</f>
        <v>#REF!</v>
      </c>
      <c r="K149" s="30">
        <v>46084</v>
      </c>
      <c r="L149" s="25">
        <v>46387</v>
      </c>
    </row>
    <row r="150" spans="2:12" ht="20.100000000000001" customHeight="1">
      <c r="B150" s="6">
        <v>20</v>
      </c>
      <c r="C150" s="22" t="s">
        <v>212</v>
      </c>
      <c r="D150" s="7" t="s">
        <v>135</v>
      </c>
      <c r="E150" s="6">
        <v>1</v>
      </c>
      <c r="F150" s="6" t="s">
        <v>141</v>
      </c>
      <c r="G150" s="6" t="s">
        <v>3</v>
      </c>
      <c r="H150" s="6" t="s">
        <v>4</v>
      </c>
      <c r="I150" s="6" t="s">
        <v>10</v>
      </c>
      <c r="J150" s="23">
        <f t="shared" ref="J150:J155" si="9">IF(G150="온라인",E150* 7500,E150* 10000)</f>
        <v>7500</v>
      </c>
      <c r="K150" s="30">
        <v>46084</v>
      </c>
      <c r="L150" s="25">
        <v>46387</v>
      </c>
    </row>
    <row r="151" spans="2:12" ht="20.100000000000001" customHeight="1">
      <c r="B151" s="6">
        <v>21</v>
      </c>
      <c r="C151" s="22" t="s">
        <v>213</v>
      </c>
      <c r="D151" s="7" t="s">
        <v>135</v>
      </c>
      <c r="E151" s="6">
        <v>1</v>
      </c>
      <c r="F151" s="6" t="s">
        <v>141</v>
      </c>
      <c r="G151" s="6" t="s">
        <v>3</v>
      </c>
      <c r="H151" s="6" t="s">
        <v>4</v>
      </c>
      <c r="I151" s="6" t="s">
        <v>10</v>
      </c>
      <c r="J151" s="23">
        <f t="shared" si="9"/>
        <v>7500</v>
      </c>
      <c r="K151" s="30">
        <v>46084</v>
      </c>
      <c r="L151" s="25">
        <v>46387</v>
      </c>
    </row>
    <row r="152" spans="2:12" ht="20.100000000000001" customHeight="1">
      <c r="B152" s="6">
        <v>22</v>
      </c>
      <c r="C152" s="22" t="s">
        <v>214</v>
      </c>
      <c r="D152" s="7" t="s">
        <v>135</v>
      </c>
      <c r="E152" s="6">
        <v>2</v>
      </c>
      <c r="F152" s="6" t="s">
        <v>141</v>
      </c>
      <c r="G152" s="6" t="s">
        <v>3</v>
      </c>
      <c r="H152" s="6" t="s">
        <v>4</v>
      </c>
      <c r="I152" s="6" t="s">
        <v>10</v>
      </c>
      <c r="J152" s="23">
        <f t="shared" si="9"/>
        <v>15000</v>
      </c>
      <c r="K152" s="30">
        <v>46084</v>
      </c>
      <c r="L152" s="25">
        <v>46387</v>
      </c>
    </row>
    <row r="153" spans="2:12" ht="20.100000000000001" customHeight="1">
      <c r="B153" s="6">
        <v>23</v>
      </c>
      <c r="C153" s="22" t="s">
        <v>215</v>
      </c>
      <c r="D153" s="7" t="s">
        <v>135</v>
      </c>
      <c r="E153" s="6">
        <v>2</v>
      </c>
      <c r="F153" s="6" t="s">
        <v>141</v>
      </c>
      <c r="G153" s="6" t="s">
        <v>3</v>
      </c>
      <c r="H153" s="6" t="s">
        <v>4</v>
      </c>
      <c r="I153" s="6" t="s">
        <v>10</v>
      </c>
      <c r="J153" s="23">
        <f t="shared" si="9"/>
        <v>15000</v>
      </c>
      <c r="K153" s="30">
        <v>46084</v>
      </c>
      <c r="L153" s="25">
        <v>46387</v>
      </c>
    </row>
    <row r="154" spans="2:12" ht="20.100000000000001" customHeight="1">
      <c r="B154" s="6">
        <v>24</v>
      </c>
      <c r="C154" s="22" t="s">
        <v>216</v>
      </c>
      <c r="D154" s="7" t="s">
        <v>135</v>
      </c>
      <c r="E154" s="6">
        <v>1</v>
      </c>
      <c r="F154" s="6" t="s">
        <v>141</v>
      </c>
      <c r="G154" s="6" t="s">
        <v>3</v>
      </c>
      <c r="H154" s="6" t="s">
        <v>4</v>
      </c>
      <c r="I154" s="6" t="s">
        <v>10</v>
      </c>
      <c r="J154" s="23">
        <f t="shared" si="9"/>
        <v>7500</v>
      </c>
      <c r="K154" s="30">
        <v>46084</v>
      </c>
      <c r="L154" s="25">
        <v>46387</v>
      </c>
    </row>
    <row r="155" spans="2:12" ht="20.100000000000001" customHeight="1">
      <c r="B155" s="6">
        <v>25</v>
      </c>
      <c r="C155" s="22" t="s">
        <v>217</v>
      </c>
      <c r="D155" s="7" t="s">
        <v>135</v>
      </c>
      <c r="E155" s="6">
        <v>1</v>
      </c>
      <c r="F155" s="6" t="s">
        <v>141</v>
      </c>
      <c r="G155" s="6" t="s">
        <v>3</v>
      </c>
      <c r="H155" s="6" t="s">
        <v>4</v>
      </c>
      <c r="I155" s="6" t="s">
        <v>10</v>
      </c>
      <c r="J155" s="23">
        <f t="shared" si="9"/>
        <v>7500</v>
      </c>
      <c r="K155" s="30">
        <v>46084</v>
      </c>
      <c r="L155" s="25">
        <v>46387</v>
      </c>
    </row>
    <row r="156" spans="2:12" ht="19.5" customHeight="1">
      <c r="B156" s="37" t="s">
        <v>69</v>
      </c>
      <c r="C156" s="37"/>
      <c r="D156" s="9"/>
      <c r="E156" s="9"/>
      <c r="J156" s="10"/>
      <c r="K156" s="25"/>
      <c r="L156" s="25"/>
    </row>
    <row r="157" spans="2:12" ht="20.100000000000001" customHeight="1">
      <c r="D157" s="9"/>
      <c r="E157" s="9"/>
      <c r="J157" s="10"/>
      <c r="K157" s="25"/>
      <c r="L157" s="25"/>
    </row>
    <row r="158" spans="2:12" ht="20.100000000000001" customHeight="1">
      <c r="D158" s="9"/>
      <c r="E158" s="9"/>
      <c r="J158" s="10"/>
      <c r="K158" s="25"/>
      <c r="L158" s="25"/>
    </row>
    <row r="159" spans="2:12" ht="20.100000000000001" customHeight="1">
      <c r="D159" s="9"/>
      <c r="E159" s="9"/>
      <c r="J159" s="10"/>
      <c r="K159" s="25"/>
      <c r="L159" s="25"/>
    </row>
    <row r="160" spans="2:12" ht="20.100000000000001" customHeight="1">
      <c r="K160" s="25"/>
      <c r="L160" s="25"/>
    </row>
    <row r="161" spans="11:12" ht="20.100000000000001" customHeight="1">
      <c r="K161" s="25"/>
      <c r="L161" s="25"/>
    </row>
    <row r="162" spans="11:12" ht="20.100000000000001" customHeight="1">
      <c r="K162" s="31"/>
      <c r="L162" s="31"/>
    </row>
    <row r="163" spans="11:12" ht="20.100000000000001" customHeight="1">
      <c r="K163" s="31"/>
      <c r="L163" s="31"/>
    </row>
  </sheetData>
  <sheetProtection password="CBA9" sheet="1" objects="1" scenarios="1"/>
  <autoFilter ref="B7:M122">
    <filterColumn colId="11">
      <customFilters>
        <customFilter operator="notEqual" val=" "/>
      </customFilters>
    </filterColumn>
  </autoFilter>
  <sortState ref="B7:S31">
    <sortCondition ref="K7:K31"/>
  </sortState>
  <mergeCells count="17">
    <mergeCell ref="J127:J128"/>
    <mergeCell ref="B127:B128"/>
    <mergeCell ref="F127:F128"/>
    <mergeCell ref="G127:G128"/>
    <mergeCell ref="H127:I127"/>
    <mergeCell ref="D127:D128"/>
    <mergeCell ref="E127:E128"/>
    <mergeCell ref="C127:C128"/>
    <mergeCell ref="B2:J2"/>
    <mergeCell ref="B6:B7"/>
    <mergeCell ref="F6:F7"/>
    <mergeCell ref="G6:G7"/>
    <mergeCell ref="H6:I6"/>
    <mergeCell ref="J6:J7"/>
    <mergeCell ref="D6:D7"/>
    <mergeCell ref="E6:E7"/>
    <mergeCell ref="C6:C7"/>
  </mergeCells>
  <phoneticPr fontId="2" type="noConversion"/>
  <pageMargins left="0.7" right="0.7" top="0.75" bottom="0.75" header="0.3" footer="0.3"/>
  <pageSetup paperSize="9"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권은선</cp:lastModifiedBy>
  <cp:lastPrinted>2025-08-19T08:27:54Z</cp:lastPrinted>
  <dcterms:created xsi:type="dcterms:W3CDTF">2024-02-06T06:52:04Z</dcterms:created>
  <dcterms:modified xsi:type="dcterms:W3CDTF">2026-04-01T05:00:32Z</dcterms:modified>
</cp:coreProperties>
</file>